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s\Desktop\"/>
    </mc:Choice>
  </mc:AlternateContent>
  <xr:revisionPtr revIDLastSave="0" documentId="13_ncr:1_{8ADD2882-9AE7-48C2-979B-239ED11A2977}" xr6:coauthVersionLast="37" xr6:coauthVersionMax="37" xr10:uidLastSave="{00000000-0000-0000-0000-000000000000}"/>
  <bookViews>
    <workbookView xWindow="52905" yWindow="975" windowWidth="49485" windowHeight="26925" tabRatio="291" firstSheet="1" activeTab="1" xr2:uid="{00000000-000D-0000-FFFF-FFFF00000000}"/>
  </bookViews>
  <sheets>
    <sheet name="Π.Σ." sheetId="1" r:id="rId1"/>
    <sheet name="Έλεγχος κατάστασης φοιτητή" sheetId="4" r:id="rId2"/>
  </sheets>
  <definedNames>
    <definedName name="_xlnm._FilterDatabase" localSheetId="1" hidden="1">'Έλεγχος κατάστασης φοιτητή'!$A$3:$R$52</definedName>
    <definedName name="_xlnm._FilterDatabase" localSheetId="0" hidden="1">Π.Σ.!$A$3:$AH$84</definedName>
    <definedName name="OLE_LINK1" localSheetId="0">Π.Σ.!$L$31</definedName>
    <definedName name="OLE_LINK6" localSheetId="0">Π.Σ.!$L$8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3" i="4" l="1"/>
  <c r="L37" i="4"/>
  <c r="L18" i="4"/>
  <c r="L7" i="4"/>
  <c r="E55" i="4"/>
  <c r="E56" i="4"/>
  <c r="E52" i="4"/>
  <c r="E51" i="4"/>
  <c r="E50" i="4"/>
  <c r="E49" i="4"/>
  <c r="E48" i="4"/>
  <c r="E47" i="4"/>
  <c r="E45" i="4"/>
  <c r="E44" i="4"/>
  <c r="E42" i="4"/>
  <c r="E41" i="4"/>
  <c r="E40" i="4"/>
  <c r="E39" i="4"/>
  <c r="E38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7" i="4"/>
  <c r="E16" i="4"/>
  <c r="E15" i="4"/>
  <c r="E14" i="4"/>
  <c r="E13" i="4"/>
  <c r="E12" i="4"/>
  <c r="E11" i="4"/>
  <c r="E10" i="4"/>
  <c r="E9" i="4"/>
  <c r="E8" i="4"/>
  <c r="E5" i="4"/>
  <c r="E6" i="4"/>
  <c r="E4" i="4"/>
  <c r="L46" i="4"/>
  <c r="L52" i="4"/>
  <c r="L51" i="4"/>
  <c r="L50" i="4"/>
  <c r="L49" i="4"/>
  <c r="L48" i="4"/>
  <c r="L47" i="4"/>
  <c r="L45" i="4"/>
  <c r="L44" i="4"/>
  <c r="L42" i="4"/>
  <c r="L41" i="4"/>
  <c r="L40" i="4"/>
  <c r="L39" i="4"/>
  <c r="L38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7" i="4"/>
  <c r="L16" i="4"/>
  <c r="L15" i="4"/>
  <c r="L14" i="4"/>
  <c r="L13" i="4"/>
  <c r="L12" i="4"/>
  <c r="L11" i="4"/>
  <c r="L10" i="4"/>
  <c r="L9" i="4"/>
  <c r="L8" i="4"/>
  <c r="L6" i="4"/>
  <c r="L5" i="4"/>
  <c r="L4" i="4"/>
  <c r="O67" i="4" l="1"/>
  <c r="G67" i="4"/>
  <c r="G60" i="4"/>
  <c r="O60" i="4"/>
  <c r="O61" i="4"/>
  <c r="O62" i="4"/>
  <c r="O63" i="4"/>
  <c r="O64" i="4"/>
  <c r="O65" i="4"/>
  <c r="O66" i="4"/>
  <c r="G61" i="4"/>
  <c r="G62" i="4"/>
  <c r="G63" i="4"/>
  <c r="G64" i="4"/>
  <c r="G65" i="4"/>
  <c r="G66" i="4"/>
  <c r="O69" i="4" l="1"/>
  <c r="G69" i="4"/>
  <c r="O80" i="1" l="1"/>
  <c r="B84" i="1" l="1"/>
  <c r="B83" i="1"/>
  <c r="B82" i="1"/>
  <c r="B81" i="1"/>
  <c r="B80" i="1"/>
  <c r="B79" i="1"/>
  <c r="B78" i="1"/>
  <c r="B77" i="1"/>
  <c r="B76" i="1"/>
  <c r="B75" i="1"/>
  <c r="B74" i="1"/>
  <c r="B71" i="1"/>
  <c r="B68" i="1"/>
  <c r="B67" i="1"/>
  <c r="B66" i="1"/>
  <c r="B63" i="1"/>
  <c r="B60" i="1"/>
  <c r="B59" i="1"/>
  <c r="B56" i="1"/>
  <c r="B55" i="1"/>
  <c r="B54" i="1"/>
  <c r="B53" i="1"/>
  <c r="B52" i="1"/>
  <c r="B49" i="1"/>
  <c r="B46" i="1"/>
  <c r="B43" i="1"/>
  <c r="B42" i="1"/>
  <c r="B41" i="1"/>
  <c r="B40" i="1"/>
  <c r="B39" i="1"/>
  <c r="B36" i="1"/>
  <c r="B33" i="1"/>
  <c r="B32" i="1"/>
  <c r="B31" i="1"/>
  <c r="B30" i="1"/>
  <c r="B29" i="1"/>
  <c r="B26" i="1"/>
  <c r="B25" i="1"/>
  <c r="B22" i="1"/>
  <c r="B19" i="1"/>
  <c r="B18" i="1"/>
  <c r="B17" i="1"/>
  <c r="B14" i="1"/>
  <c r="B13" i="1"/>
  <c r="B12" i="1"/>
  <c r="B11" i="1"/>
  <c r="B8" i="1"/>
  <c r="B5" i="1"/>
  <c r="B4" i="1"/>
  <c r="X36" i="1" l="1"/>
  <c r="X8" i="1"/>
  <c r="X14" i="1"/>
  <c r="X19" i="1"/>
  <c r="X22" i="1"/>
  <c r="X26" i="1"/>
  <c r="X33" i="1"/>
  <c r="X43" i="1"/>
  <c r="X46" i="1"/>
  <c r="X49" i="1"/>
  <c r="X56" i="1"/>
  <c r="X60" i="1"/>
  <c r="X63" i="1"/>
  <c r="X68" i="1"/>
  <c r="X71" i="1"/>
  <c r="X5" i="1" l="1"/>
  <c r="X11" i="1"/>
  <c r="X12" i="1"/>
  <c r="X13" i="1"/>
  <c r="X17" i="1"/>
  <c r="X18" i="1"/>
  <c r="X25" i="1"/>
  <c r="X29" i="1"/>
  <c r="X30" i="1"/>
  <c r="X31" i="1"/>
  <c r="X32" i="1"/>
  <c r="X39" i="1"/>
  <c r="X40" i="1"/>
  <c r="X41" i="1"/>
  <c r="X42" i="1"/>
  <c r="X52" i="1"/>
  <c r="X53" i="1"/>
  <c r="X54" i="1"/>
  <c r="X55" i="1"/>
  <c r="X59" i="1"/>
  <c r="X66" i="1"/>
  <c r="X67" i="1"/>
  <c r="X74" i="1"/>
  <c r="X75" i="1"/>
  <c r="X76" i="1"/>
  <c r="X77" i="1"/>
  <c r="X79" i="1"/>
  <c r="X80" i="1"/>
  <c r="X81" i="1"/>
  <c r="X82" i="1"/>
  <c r="X4" i="1"/>
</calcChain>
</file>

<file path=xl/sharedStrings.xml><?xml version="1.0" encoding="utf-8"?>
<sst xmlns="http://schemas.openxmlformats.org/spreadsheetml/2006/main" count="995" uniqueCount="332">
  <si>
    <t>ΕΞΑΜΗΝΟ</t>
  </si>
  <si>
    <t>ΚΑΤΗΓΟΡΙΑ ΜΑΘΗΜΑΤΟΣ</t>
  </si>
  <si>
    <t xml:space="preserve">ΟΜΑΔΑ ΜΑΘΗΜΑΤΟΣ </t>
  </si>
  <si>
    <t>ΚΑΤΕΥΘΥΝΣΗ</t>
  </si>
  <si>
    <t>ΚΩΔΙΚΟΣ ΜΑΘΗΜΑΤΟΣ</t>
  </si>
  <si>
    <t>ΠΡΟΑΠΑΙ-ΤΟΥΜΕΝΟ</t>
  </si>
  <si>
    <t>ΔΙΔΑΚΤΙΚΕΣ ΜΟΝΑΔΕΣ</t>
  </si>
  <si>
    <t>ECTS</t>
  </si>
  <si>
    <t>ΒΑΡΥΤΗΤΑ</t>
  </si>
  <si>
    <t>ΠΟΣΟΣΤΟ</t>
  </si>
  <si>
    <t>ΥΠΟΧΡΕΩΤΙΚΑ</t>
  </si>
  <si>
    <t>Θ</t>
  </si>
  <si>
    <t>ΠΕΡΙΓΡΑΦΗ ΜΑΘΗΜΑΤΟΣ</t>
  </si>
  <si>
    <t>ΚΩΔΙΚΟΣ ΜΑΘΗΜΑΤΟΣ ΑΝΑΛΥΣΗΣ</t>
  </si>
  <si>
    <t>ΠΕΡΙΓΡΑΦΗ ΜΑΘΗΜΑΤΟΣ ΑΓΓΛΙΚΑ</t>
  </si>
  <si>
    <t>ΤΥΠΟΣ ΘΕΩΡΙΑ (Θ)/ ΕΡΓΑΣΤΗΡΙΟ(Ε)</t>
  </si>
  <si>
    <t>Ε</t>
  </si>
  <si>
    <t>ΤΥΠΟΣ ΜΑΘΗΜΑΤΟΣ GUNET</t>
  </si>
  <si>
    <t>ΚΩΔΙΚΟΣ</t>
  </si>
  <si>
    <t>ΤΙΤΛΟΣ</t>
  </si>
  <si>
    <t>1</t>
  </si>
  <si>
    <t>Υποχρεωτικό</t>
  </si>
  <si>
    <t>2</t>
  </si>
  <si>
    <t>Επιλογής</t>
  </si>
  <si>
    <t>0</t>
  </si>
  <si>
    <t>Ακαθόριστο</t>
  </si>
  <si>
    <t>3</t>
  </si>
  <si>
    <t>Υποχρεωτικό κατ’ επιλογήν</t>
  </si>
  <si>
    <t>4</t>
  </si>
  <si>
    <t>Ξένη γλώσσα</t>
  </si>
  <si>
    <t>5</t>
  </si>
  <si>
    <t>Υποχρεωτικό κατεύθυνσης</t>
  </si>
  <si>
    <t>6</t>
  </si>
  <si>
    <t>Επιλογής κατεύθυνσης</t>
  </si>
  <si>
    <t>7</t>
  </si>
  <si>
    <t>Προαιρετικό</t>
  </si>
  <si>
    <t>8</t>
  </si>
  <si>
    <t>Ελεύθερης επιλογής</t>
  </si>
  <si>
    <t>-1</t>
  </si>
  <si>
    <t>Άλλο</t>
  </si>
  <si>
    <t>Γνωστικό Αντικείμενο</t>
  </si>
  <si>
    <t>Υπολογ. στο βαθμό πτυχίου</t>
  </si>
  <si>
    <t>Συμμετέχει στις προϋποθέσεις πτυχίου</t>
  </si>
  <si>
    <t>Επάρκεια Πληροφορικής</t>
  </si>
  <si>
    <t>Διδακτική Επάρκεια</t>
  </si>
  <si>
    <t>Παιδαγωγική Επάρκεια</t>
  </si>
  <si>
    <t>ΑΠΟΔΕΚΤΕΣ ΤΙΜΕΣ ΤΥΠΟΥ ΜΑΘΗΜΑΤΟΣ GUNET</t>
  </si>
  <si>
    <t>ΚΩΔΙΚΟΣ ΚΑΤΗΓΟΡΙΑΣ</t>
  </si>
  <si>
    <t>ΥΠΟ</t>
  </si>
  <si>
    <t>ΚΩΔΙΚΟΣ ΟΜΑΔΑΣ ΜΑΘΗΜΑΤΟΣ</t>
  </si>
  <si>
    <t>ΚΩΔΙΚΟΣ ΚΑΤΕΥΘΥΝΣΗΣ</t>
  </si>
  <si>
    <t>ΠΕΡΙΟΔΟΣ 1=ΧΕΙΜΕΡΙΝΟ 2 = ΕΑΡΙΝΟ  3=ΟΛΕΣ</t>
  </si>
  <si>
    <t>ΒΑΘΜΟΣ ΒΑΣΗΣ</t>
  </si>
  <si>
    <t>ΔΙΠΛΩΜΑΤΙΚΗ</t>
  </si>
  <si>
    <t>ΠΡΑΚΤΙΚΗ</t>
  </si>
  <si>
    <t>Σειρά Εμφάνισης</t>
  </si>
  <si>
    <t>ΒΑΘΜΟΛΟ-ΓΙΚΗ  ΚΛΙΜΑΚΑ</t>
  </si>
  <si>
    <t>ΜΙΚΤΟ 0=ΌΧΙ 1=ΝΑΙ</t>
  </si>
  <si>
    <t>0-10</t>
  </si>
  <si>
    <t>Επιτυχώς/Ανεπιτυχώς</t>
  </si>
  <si>
    <t>Κλίμακα 20</t>
  </si>
  <si>
    <t>Λατινικά Γράμματα</t>
  </si>
  <si>
    <t>Εκατοστιαία</t>
  </si>
  <si>
    <t>Περιγραφή βαθμού</t>
  </si>
  <si>
    <t>Κλίμακα 30</t>
  </si>
  <si>
    <t>0-10 με βάση το 6</t>
  </si>
  <si>
    <t>ΑΠΟΔΕΚΤΕΣ ΤΙΜΕΣ ΒΑΘΜΟΛΟΓΙΚΗΣ ΚΛΙΜΑΚΑΣ</t>
  </si>
  <si>
    <t>ΚΩΔΙΚΟΣ ΥΠΟ-ΚΑΤΕΥΘΥΝΣΗΣ</t>
  </si>
  <si>
    <t>ΥΠΟΚΑΤΕΥΘΥΝΣΗ</t>
  </si>
  <si>
    <t>Α/Α</t>
  </si>
  <si>
    <t>Υπο-Γνωστικό Αντικείμενο</t>
  </si>
  <si>
    <t>Αρχειονομία</t>
  </si>
  <si>
    <t>Μάρκετινγκ και επικοινωνία</t>
  </si>
  <si>
    <t>Βιβλιοθηκονομία και πληροφόρηση</t>
  </si>
  <si>
    <t>Εισαγωγή στην επιστήμη των υπολογιστών</t>
  </si>
  <si>
    <t>Κοινωνία και πληροφορία</t>
  </si>
  <si>
    <t>Ιστορία τέχνης</t>
  </si>
  <si>
    <t>Διοίκηση μονάδων πληροφόρησης</t>
  </si>
  <si>
    <t>Δίκτυα υπολογιστών</t>
  </si>
  <si>
    <t>Πολιτική και υπηρεσίες πληροφόρησης</t>
  </si>
  <si>
    <t>Ιστορία βιβλίου και βιβλιοθηκών</t>
  </si>
  <si>
    <t>Προτυποποίηση βιβλιογραφικών εγγραφών</t>
  </si>
  <si>
    <t>Ανάκτηση πληροφοριών</t>
  </si>
  <si>
    <t>Θεματική οργάνωση πληροφοριών</t>
  </si>
  <si>
    <t>Μουσειολογία</t>
  </si>
  <si>
    <t>Επιστημονική Επικοινωνία</t>
  </si>
  <si>
    <t>MEY</t>
  </si>
  <si>
    <t>ΓΕΝΙΚΟΥ ΥΠΟΒΑΘΡΟΥ</t>
  </si>
  <si>
    <t>ΜΕ</t>
  </si>
  <si>
    <t>ΕΙΔΙΚΕΥΣΗΣ</t>
  </si>
  <si>
    <t>ΜΓΥ</t>
  </si>
  <si>
    <t>ΜΕΥ</t>
  </si>
  <si>
    <t>ΕΙΔΙΚΟΥ ΥΠΟΒΑΘΡΟΥ</t>
  </si>
  <si>
    <t>Bιβλιογραφία</t>
  </si>
  <si>
    <t>Διαχείριση ιστορικών αρχείων</t>
  </si>
  <si>
    <t>Βάσεις δεδομένων</t>
  </si>
  <si>
    <t>Ψηφιακές βιβλιοθήκες</t>
  </si>
  <si>
    <t>Μέθοδοι έρευνας και στατιστική</t>
  </si>
  <si>
    <t>Θεματικά μουσεία</t>
  </si>
  <si>
    <t>Εκπαίδευση και βιβλιοθήκες</t>
  </si>
  <si>
    <t>ΥΕ</t>
  </si>
  <si>
    <t>ΕΠΙΛΟΓΗΣ ΥΠΟΧΡΕΩΤΙΚΟ</t>
  </si>
  <si>
    <t xml:space="preserve">Διοικητικοί θεσμοί και παραγωγή αρχείων </t>
  </si>
  <si>
    <t>Γνωσιακή επιστήμη</t>
  </si>
  <si>
    <t>Μεταδεδομένα</t>
  </si>
  <si>
    <t>Ηλεκτρονική Εκδοτική</t>
  </si>
  <si>
    <t>Ψυχολογία της ανάγνωσης</t>
  </si>
  <si>
    <t>Ιστορία γραφής και τεχνολογίας των πληροφοριών</t>
  </si>
  <si>
    <t>Νεότερη ελληνική ιστορία</t>
  </si>
  <si>
    <t>Συστήματα θεματικής πρόσβασης</t>
  </si>
  <si>
    <t>Συντήρηση και διατήρηση υλικού</t>
  </si>
  <si>
    <t>Ανάλυση και σχεδιασμός συστημάτων πληροφόρησης</t>
  </si>
  <si>
    <t>Πρότυπα αρχειακής περιγραφής</t>
  </si>
  <si>
    <t>Λογοτεχνία</t>
  </si>
  <si>
    <t>Ιστορία και φιλοσοφία των επιστημών</t>
  </si>
  <si>
    <t>Εφαρμογές στον παγκόσμιο ιστό</t>
  </si>
  <si>
    <t>Διαχείριση ενεργών αρχείων</t>
  </si>
  <si>
    <t>Διαχείριση έργων</t>
  </si>
  <si>
    <t>Πρότυπα μουσειακής περιγραφής</t>
  </si>
  <si>
    <t>Ιστορία του πολιτισμού</t>
  </si>
  <si>
    <t>Αρχεία επιχειρήσεων</t>
  </si>
  <si>
    <t>Πτυχιακή εργασία</t>
  </si>
  <si>
    <t>Πληροφοριακή παιδεία</t>
  </si>
  <si>
    <t>Διαχείριση πολιτιστικών αγαθών</t>
  </si>
  <si>
    <t>Εισαγωγή στην περιγραφή τεκμηρίων</t>
  </si>
  <si>
    <t>Ιατρική πληροφόρηση</t>
  </si>
  <si>
    <t>Ψηφιακά Μουσεία</t>
  </si>
  <si>
    <t>Πρακτική άσκηση</t>
  </si>
  <si>
    <t>ΠΡΑΚΤ</t>
  </si>
  <si>
    <t>ΠΤΥΧ</t>
  </si>
  <si>
    <t>Π-1010</t>
  </si>
  <si>
    <t>Π-1020</t>
  </si>
  <si>
    <t>Π-1020-1</t>
  </si>
  <si>
    <t>Π-1020-2</t>
  </si>
  <si>
    <t>Π-1030</t>
  </si>
  <si>
    <t>Π-1030-1</t>
  </si>
  <si>
    <t>Π-1030-2</t>
  </si>
  <si>
    <t>Π-8010</t>
  </si>
  <si>
    <t>Π-5070</t>
  </si>
  <si>
    <t>Π-4050</t>
  </si>
  <si>
    <t>Π-2020</t>
  </si>
  <si>
    <t>Π-2020-1</t>
  </si>
  <si>
    <t>Π-2020-2</t>
  </si>
  <si>
    <t>Π-2040</t>
  </si>
  <si>
    <t>Π-3050</t>
  </si>
  <si>
    <t>Π-3010</t>
  </si>
  <si>
    <t>Π-3010-1</t>
  </si>
  <si>
    <t>Π-3010-2</t>
  </si>
  <si>
    <t>Π-1040</t>
  </si>
  <si>
    <t>Π-3040</t>
  </si>
  <si>
    <t>Π-4040</t>
  </si>
  <si>
    <t>Π-8020</t>
  </si>
  <si>
    <t>Π-4010</t>
  </si>
  <si>
    <t>Π-5010</t>
  </si>
  <si>
    <t>Π-4030</t>
  </si>
  <si>
    <t>Π-4030-1</t>
  </si>
  <si>
    <t>Π-4030-2</t>
  </si>
  <si>
    <t>Π-5030</t>
  </si>
  <si>
    <t>Π-5030-1</t>
  </si>
  <si>
    <t>Π-5030-2</t>
  </si>
  <si>
    <t>Π-3020</t>
  </si>
  <si>
    <t>Π-5060</t>
  </si>
  <si>
    <t>Π-4020</t>
  </si>
  <si>
    <t>Π-7030</t>
  </si>
  <si>
    <t>Π-3030</t>
  </si>
  <si>
    <t>Π-3030-1</t>
  </si>
  <si>
    <t>Π-3030-2</t>
  </si>
  <si>
    <t>Π-6040</t>
  </si>
  <si>
    <t>Π-6040-1</t>
  </si>
  <si>
    <t>Π-6040-2</t>
  </si>
  <si>
    <t>Π-1050</t>
  </si>
  <si>
    <t>Π-5050</t>
  </si>
  <si>
    <t>Π-6050</t>
  </si>
  <si>
    <t>Π-2050</t>
  </si>
  <si>
    <t>Π-2050-1</t>
  </si>
  <si>
    <t>Π-2050-2</t>
  </si>
  <si>
    <t>Π-6030</t>
  </si>
  <si>
    <t>Π-5020</t>
  </si>
  <si>
    <t>Π-5020-1</t>
  </si>
  <si>
    <t>Π-5020-2</t>
  </si>
  <si>
    <t>Π-8040</t>
  </si>
  <si>
    <t>Π-6010</t>
  </si>
  <si>
    <t>Π-8030</t>
  </si>
  <si>
    <t>Π-2010</t>
  </si>
  <si>
    <t>Π-7020</t>
  </si>
  <si>
    <t>Π-2030</t>
  </si>
  <si>
    <t>Π-4060</t>
  </si>
  <si>
    <t>Π-4070</t>
  </si>
  <si>
    <t>Π-5040</t>
  </si>
  <si>
    <t>Π-6020</t>
  </si>
  <si>
    <t>Π-6070</t>
  </si>
  <si>
    <t>Π-6060</t>
  </si>
  <si>
    <t>Π-7010</t>
  </si>
  <si>
    <t>Π-7040</t>
  </si>
  <si>
    <t>Π-7050</t>
  </si>
  <si>
    <t>Π-7060</t>
  </si>
  <si>
    <t>Π-4040-1</t>
  </si>
  <si>
    <t>Π-4040-2</t>
  </si>
  <si>
    <t>Π-5040-1</t>
  </si>
  <si>
    <t>Π-5040-2</t>
  </si>
  <si>
    <t>Π-6020-1</t>
  </si>
  <si>
    <t>Π-6020-2</t>
  </si>
  <si>
    <t>Π-6050-1</t>
  </si>
  <si>
    <t>Π-6050-2</t>
  </si>
  <si>
    <t>Π-7010-1</t>
  </si>
  <si>
    <t>Π-7010-2</t>
  </si>
  <si>
    <t>Π-7020-1</t>
  </si>
  <si>
    <t>Π-7020-2</t>
  </si>
  <si>
    <t>Όλα τα μαθήματα ειδικότητας ως το 7ο εξάμηνο καθώς και τα 2/3 του συνόλου των μαθημάτων ως και το 7ο εξάμηνο</t>
  </si>
  <si>
    <t xml:space="preserve">Πτυχιακή εργασία * Ετήσιο Μάθημα * </t>
  </si>
  <si>
    <t>Π-2020 ΚΑΙ Π-2050</t>
  </si>
  <si>
    <t>Π-3020 ΚΑΙ Π-4020</t>
  </si>
  <si>
    <t xml:space="preserve">Π-4050 ΚΑΙ Όλα τα μαθήματα ειδικότητας ως το 6ο εξάμηνο καθώς και τα 2/3 του συνόλου των μαθημάτων ως και το 6ο ξάμηνο </t>
  </si>
  <si>
    <t>ΠΡΟΓΡΑΜΜΑ ΣΠΟΥΔΩΝ 2018 - 2018 ΤΜΗΜΑΤΟΣ ΑΡΧΕΙΟΝΟΜΙΑΣ, ΒΙΒΛΙΟΘΗΚΟΝΟΜΙΑΣ &amp; ΣΥΣΤΗΜΑΤΩΝ ΠΛΗΡΟΦΟΡΗΣΗΣ ΚΩΔΙΚΟΣ ΥΠΟΥΡΓΕΙΟΥ 668 ΠΕΡΙΓΡΑΦΗ ΤΜΗΜΑΤΟΣ ………………………………………………</t>
  </si>
  <si>
    <t>Εισαγωγή στην Αρχειονομία</t>
  </si>
  <si>
    <t>Ν1-1040</t>
  </si>
  <si>
    <t>Ν1-1050</t>
  </si>
  <si>
    <t xml:space="preserve">Επικοινωνία </t>
  </si>
  <si>
    <t>Εισαγωγή στη Βιβλιοθηκονομία</t>
  </si>
  <si>
    <t>Ν1-1010</t>
  </si>
  <si>
    <t>Περιγραφική επεξεργασία τεκμηρίων</t>
  </si>
  <si>
    <t>Ν1-1020</t>
  </si>
  <si>
    <t>Εισαγωγή στην τεχνολογία πληροφοριών</t>
  </si>
  <si>
    <t>Ν1-1030</t>
  </si>
  <si>
    <t>Ιστορία τέχνης</t>
  </si>
  <si>
    <t>Ν1-5070</t>
  </si>
  <si>
    <t>Διοίκηση μονάδων πληροφόρησης</t>
  </si>
  <si>
    <t>Ν1-4050</t>
  </si>
  <si>
    <t>Βιβλιογραφία</t>
  </si>
  <si>
    <t>Ν1-4010</t>
  </si>
  <si>
    <t>Πληροφοριακά συστήματα - βάσεις δεδομένων</t>
  </si>
  <si>
    <t>Ν1-4030</t>
  </si>
  <si>
    <t>Τεκμηρίωση- Ψηφιακές βιβλιοθήκες</t>
  </si>
  <si>
    <t>Ν1-5030</t>
  </si>
  <si>
    <t>Διοικητικοί θεσμοί και παραγωγή αρχείων</t>
  </si>
  <si>
    <t>Ν1-4020</t>
  </si>
  <si>
    <t xml:space="preserve">Διαχείριση αρχειακού υλικού </t>
  </si>
  <si>
    <t>Ν1-5010</t>
  </si>
  <si>
    <t xml:space="preserve">Διαχείριση γνώσης </t>
  </si>
  <si>
    <t>Ν1-7030</t>
  </si>
  <si>
    <t>Μεταδεδομένα</t>
  </si>
  <si>
    <t>Ν1-3030</t>
  </si>
  <si>
    <t xml:space="preserve">Θεωρία και ιστορία της ανάγνωσης </t>
  </si>
  <si>
    <t>Ν1-5050</t>
  </si>
  <si>
    <t>Ν1-2030</t>
  </si>
  <si>
    <t xml:space="preserve">Πολιτική πληροφόρησης </t>
  </si>
  <si>
    <t xml:space="preserve">Εκπαίδευση και σχολικές βιβλιοθήκες </t>
  </si>
  <si>
    <t>Ν1-5060</t>
  </si>
  <si>
    <t xml:space="preserve">Εκδοτική </t>
  </si>
  <si>
    <t>Ν1-6040</t>
  </si>
  <si>
    <t xml:space="preserve">Ιστορία γραφής και τεχνολογίας πληροφοριών </t>
  </si>
  <si>
    <t>Ν1-6050</t>
  </si>
  <si>
    <t>Ν1-6051</t>
  </si>
  <si>
    <t>Ν1-3050</t>
  </si>
  <si>
    <t>Τεχνικές αναζήτησης πληροφοριών</t>
  </si>
  <si>
    <t>Ν1-3010</t>
  </si>
  <si>
    <t>Θεματική Οργάνωση Πληροφοριών</t>
  </si>
  <si>
    <t>Ν1-3040</t>
  </si>
  <si>
    <t>Μουσειολογία</t>
  </si>
  <si>
    <t>Ν1-4040</t>
  </si>
  <si>
    <t>Μέθοδοι έρευνας</t>
  </si>
  <si>
    <t>Ν1-3020</t>
  </si>
  <si>
    <t xml:space="preserve">Διαχείριση αρχειακών εγγράφων </t>
  </si>
  <si>
    <t>Ν1-6010</t>
  </si>
  <si>
    <t>Επιχειρηματικότητα και διαχείριση έργων</t>
  </si>
  <si>
    <t>Ν1-7041</t>
  </si>
  <si>
    <t>Πληροφοριακή παιδεία</t>
  </si>
  <si>
    <t>Ν1-7011</t>
  </si>
  <si>
    <t xml:space="preserve">Ιατρική πληροφόρηση </t>
  </si>
  <si>
    <t>Ν1-7051</t>
  </si>
  <si>
    <t xml:space="preserve">Εφαρμογές στον παγκόσμιο ιστό  </t>
  </si>
  <si>
    <t>Ν1-6041</t>
  </si>
  <si>
    <t xml:space="preserve">Ιστορία της λογοτεχνίας </t>
  </si>
  <si>
    <t>Ν1-7070</t>
  </si>
  <si>
    <t xml:space="preserve">Ιστορία και φιλοσοφία των επιστημών </t>
  </si>
  <si>
    <t>Ν1-7071</t>
  </si>
  <si>
    <t>Συντήρηση και διατήρηση υλικού</t>
  </si>
  <si>
    <t>Ν1-6030</t>
  </si>
  <si>
    <t xml:space="preserve">Διαχείριση μουσειακών συλλογών </t>
  </si>
  <si>
    <t>Ν1-7061</t>
  </si>
  <si>
    <t>Ανάπτυξη και διαχείριση συλλογής</t>
  </si>
  <si>
    <t>Ν1-2010</t>
  </si>
  <si>
    <t>Εισαγωγή στην τεχνολογία επικοινωνιών - Διαδίκτυο</t>
  </si>
  <si>
    <t>Ν1-2020</t>
  </si>
  <si>
    <t xml:space="preserve">Συστήματα Θεματικής Πρόσβασης </t>
  </si>
  <si>
    <t>Ν1-2050</t>
  </si>
  <si>
    <t xml:space="preserve">Πηγές της νεώτερης ελληνικής ιστορίας </t>
  </si>
  <si>
    <t>Διαχείριση πολιτιστικών αγαθών</t>
  </si>
  <si>
    <t>Ν1-7020</t>
  </si>
  <si>
    <t>Πηγές πληροφόρησης</t>
  </si>
  <si>
    <t>Ν1-6021</t>
  </si>
  <si>
    <t>Υπηρεσίες πληροφόρησης</t>
  </si>
  <si>
    <t>Ν1-2040</t>
  </si>
  <si>
    <t>Πρότυπα κωδικοποίησης πληροφοριών</t>
  </si>
  <si>
    <t>Ν1-2060</t>
  </si>
  <si>
    <t>ΠΡΟΓΡΑΜΜΑ ΣΠΟΥΔΩΝ Πα Δ.Α.</t>
  </si>
  <si>
    <t xml:space="preserve"> ΠΡΟΓΡΑΜΜΑ ΣΠΟΥΔΩΝ TEI-A</t>
  </si>
  <si>
    <t>ΤΜΗΜΑ ΑΡΧΕΙΟΝΟΜΙΑΣ, ΒΙΒΛΙΟΘΗΚΟΝΟΜΙΑΣ &amp; ΣΥΣΤΗΜΑΤΩΝ ΠΛΗΡΟΦΟΡΗΣΗΣ</t>
  </si>
  <si>
    <t>Αγγλικα - Ορολογία</t>
  </si>
  <si>
    <t>Γαλλικά - Ορολογία</t>
  </si>
  <si>
    <t>Εξάμηνο μαθήματος</t>
  </si>
  <si>
    <t>Ν1-5020</t>
  </si>
  <si>
    <t>Υποχρεωτικό / Επιλογής</t>
  </si>
  <si>
    <t>Υ</t>
  </si>
  <si>
    <t>Α  Εξάμηνο</t>
  </si>
  <si>
    <t>Β  Εξάμηνο</t>
  </si>
  <si>
    <t>Γ  Εξάμηνο</t>
  </si>
  <si>
    <t>Δ  Εξάμηνο</t>
  </si>
  <si>
    <t>Ε  Εξάμηνο</t>
  </si>
  <si>
    <t>ΣΤ  Εξάμηνο</t>
  </si>
  <si>
    <t>Ζ  Εξάμηνο</t>
  </si>
  <si>
    <t>Η  Εξάμηνο</t>
  </si>
  <si>
    <t>Σύνολο</t>
  </si>
  <si>
    <t>Μαθήματα που καταργήθηκαν</t>
  </si>
  <si>
    <t>Πρόγραμμα ΤΕΙ</t>
  </si>
  <si>
    <t>Πιστωτικές Μονάδες</t>
  </si>
  <si>
    <t>Πανεπιστημιακό Πρόγραμμα</t>
  </si>
  <si>
    <t xml:space="preserve"> "Κοινωνία και πληροφορία" +5</t>
  </si>
  <si>
    <t>"Επιστημονική Επικοινωνία" +6</t>
  </si>
  <si>
    <t>"Πρότυπα αρχειακής περιγραφής" +5</t>
  </si>
  <si>
    <t>"Πρότυπα μουσειακής περιγραφής" +4</t>
  </si>
  <si>
    <t>Νέα μαθήματα</t>
  </si>
  <si>
    <t>Σε κάθε εξάμηνο πρέπει να έχω 30 ή παραπάνω πιστωτικές μονάδες</t>
  </si>
  <si>
    <t>Για την λήψη πτυχίου απαιτούνται τουλάχιστον 240 πιστωτικές μονάδες</t>
  </si>
  <si>
    <t>Σύνολο ΠΜ</t>
  </si>
  <si>
    <t>Τύπος</t>
  </si>
  <si>
    <t>Θ/Ε</t>
  </si>
  <si>
    <t>Έχω περάσει τη θεωρία</t>
  </si>
  <si>
    <t>Έχω περάσει το εργαστήριο</t>
  </si>
  <si>
    <t>Επιτυχής ολοκλήρωση;</t>
  </si>
  <si>
    <t>Όχι</t>
  </si>
  <si>
    <t>Ναι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</si>
</sst>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rgb="FF002060"/>
      <name val="Calibri"/>
      <family val="2"/>
      <charset val="161"/>
      <scheme val="minor"/>
    </font>
    <font>
      <sz val="11"/>
      <color rgb="FF002060"/>
      <name val="Calibri"/>
      <family val="2"/>
      <charset val="161"/>
      <scheme val="minor"/>
    </font>
    <font>
      <b/>
      <sz val="11"/>
      <color rgb="FF002060"/>
      <name val="Arial"/>
      <family val="2"/>
      <charset val="161"/>
    </font>
    <font>
      <sz val="11"/>
      <color rgb="FF002060"/>
      <name val="Arial"/>
      <family val="2"/>
      <charset val="161"/>
    </font>
    <font>
      <b/>
      <sz val="10"/>
      <color rgb="FF002060"/>
      <name val="Calibri"/>
      <family val="2"/>
      <charset val="161"/>
      <scheme val="minor"/>
    </font>
    <font>
      <sz val="10"/>
      <color rgb="FF002060"/>
      <name val="Calibri"/>
      <family val="2"/>
      <charset val="161"/>
      <scheme val="minor"/>
    </font>
    <font>
      <b/>
      <sz val="14"/>
      <color rgb="FF002060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61"/>
      <scheme val="minor"/>
    </font>
    <font>
      <sz val="11"/>
      <color rgb="FF002060"/>
      <name val="Calibri"/>
      <family val="2"/>
      <charset val="161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4" fillId="11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7" fillId="10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" fillId="17" borderId="1" xfId="0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  <xf numFmtId="0" fontId="14" fillId="19" borderId="1" xfId="0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1" borderId="1" xfId="0" applyFill="1" applyBorder="1" applyAlignment="1">
      <alignment horizontal="center"/>
    </xf>
    <xf numFmtId="0" fontId="0" fillId="21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6" fillId="23" borderId="1" xfId="0" applyFont="1" applyFill="1" applyBorder="1" applyAlignment="1">
      <alignment horizontal="center" vertical="center" wrapText="1"/>
    </xf>
    <xf numFmtId="0" fontId="6" fillId="2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7" borderId="4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4" borderId="1" xfId="0" applyFill="1" applyBorder="1" applyAlignment="1">
      <alignment horizontal="center" vertical="center" wrapText="1"/>
    </xf>
    <xf numFmtId="0" fontId="0" fillId="22" borderId="1" xfId="0" applyFill="1" applyBorder="1" applyAlignment="1" applyProtection="1">
      <alignment horizontal="center" vertical="center" wrapText="1"/>
      <protection locked="0"/>
    </xf>
    <xf numFmtId="0" fontId="0" fillId="24" borderId="1" xfId="0" applyFill="1" applyBorder="1" applyAlignment="1" applyProtection="1">
      <alignment horizontal="center" vertical="center" wrapText="1"/>
      <protection locked="0"/>
    </xf>
    <xf numFmtId="0" fontId="0" fillId="17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16" fillId="21" borderId="5" xfId="0" applyFont="1" applyFill="1" applyBorder="1" applyAlignment="1">
      <alignment horizontal="center" vertical="center"/>
    </xf>
    <xf numFmtId="0" fontId="16" fillId="21" borderId="0" xfId="0" applyFont="1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 wrapText="1"/>
    </xf>
    <xf numFmtId="0" fontId="16" fillId="23" borderId="2" xfId="0" applyFont="1" applyFill="1" applyBorder="1" applyAlignment="1">
      <alignment horizontal="center" vertical="center"/>
    </xf>
    <xf numFmtId="0" fontId="16" fillId="23" borderId="3" xfId="0" applyFont="1" applyFill="1" applyBorder="1" applyAlignment="1">
      <alignment horizontal="center" vertical="center"/>
    </xf>
    <xf numFmtId="0" fontId="16" fillId="23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0" fillId="21" borderId="1" xfId="0" applyFill="1" applyBorder="1" applyAlignment="1">
      <alignment horizontal="center"/>
    </xf>
    <xf numFmtId="0" fontId="0" fillId="21" borderId="2" xfId="0" applyFill="1" applyBorder="1" applyAlignment="1">
      <alignment horizontal="center" vertical="center"/>
    </xf>
    <xf numFmtId="0" fontId="0" fillId="21" borderId="4" xfId="0" applyFill="1" applyBorder="1" applyAlignment="1">
      <alignment horizontal="center" vertical="center"/>
    </xf>
  </cellXfs>
  <cellStyles count="2">
    <cellStyle name="Κανονικό" xfId="0" builtinId="0"/>
    <cellStyle name="Ποσοστό" xfId="1" builtinId="5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7"/>
  <sheetViews>
    <sheetView zoomScale="85" zoomScaleNormal="85" workbookViewId="0">
      <pane ySplit="3" topLeftCell="A4" activePane="bottomLeft" state="frozen"/>
      <selection pane="bottomLeft" activeCell="L17" sqref="L17"/>
    </sheetView>
  </sheetViews>
  <sheetFormatPr defaultColWidth="9.140625" defaultRowHeight="15" x14ac:dyDescent="0.25"/>
  <cols>
    <col min="1" max="1" width="9.7109375" style="14" customWidth="1"/>
    <col min="2" max="2" width="12" style="13" customWidth="1"/>
    <col min="3" max="3" width="11.42578125" style="14" customWidth="1"/>
    <col min="4" max="4" width="15.42578125" style="14" customWidth="1"/>
    <col min="5" max="5" width="12.140625" style="14" customWidth="1"/>
    <col min="6" max="6" width="20.28515625" style="14" customWidth="1"/>
    <col min="7" max="7" width="12.28515625" style="14" customWidth="1"/>
    <col min="8" max="8" width="11.42578125" style="14" customWidth="1"/>
    <col min="9" max="9" width="12.42578125" style="14" customWidth="1"/>
    <col min="10" max="10" width="15" style="14" customWidth="1"/>
    <col min="11" max="11" width="16.42578125" style="14" bestFit="1" customWidth="1"/>
    <col min="12" max="12" width="56.140625" style="14" bestFit="1" customWidth="1"/>
    <col min="13" max="13" width="12.7109375" style="14" customWidth="1"/>
    <col min="14" max="14" width="12" style="14" customWidth="1"/>
    <col min="15" max="15" width="16.85546875" style="14" bestFit="1" customWidth="1"/>
    <col min="16" max="16" width="12.28515625" style="14" bestFit="1" customWidth="1"/>
    <col min="17" max="17" width="10" style="14" bestFit="1" customWidth="1"/>
    <col min="18" max="18" width="10.42578125" style="14" customWidth="1"/>
    <col min="19" max="19" width="8.28515625" style="14" customWidth="1"/>
    <col min="20" max="20" width="6.7109375" style="14" customWidth="1"/>
    <col min="21" max="21" width="9.28515625" style="14" customWidth="1"/>
    <col min="22" max="22" width="8.7109375" style="14" bestFit="1" customWidth="1"/>
    <col min="23" max="23" width="10.28515625" style="14" bestFit="1" customWidth="1"/>
    <col min="24" max="24" width="11.85546875" style="14" customWidth="1"/>
    <col min="25" max="25" width="12.28515625" style="14" bestFit="1" customWidth="1"/>
    <col min="26" max="26" width="8.7109375" style="14" bestFit="1" customWidth="1"/>
    <col min="27" max="27" width="10.42578125" style="14" bestFit="1" customWidth="1"/>
    <col min="28" max="28" width="12.42578125" style="14" customWidth="1"/>
    <col min="29" max="29" width="12.42578125" style="14" bestFit="1" customWidth="1"/>
    <col min="30" max="30" width="14.7109375" style="14" customWidth="1"/>
    <col min="31" max="31" width="11.42578125" style="14" bestFit="1" customWidth="1"/>
    <col min="32" max="32" width="12.7109375" style="14" customWidth="1"/>
    <col min="33" max="33" width="11.7109375" style="14" customWidth="1"/>
    <col min="34" max="34" width="13.140625" style="14" customWidth="1"/>
    <col min="35" max="16384" width="9.140625" style="14"/>
  </cols>
  <sheetData>
    <row r="1" spans="1:34" ht="18.75" x14ac:dyDescent="0.25">
      <c r="A1" s="73" t="s">
        <v>213</v>
      </c>
      <c r="AF1" s="12"/>
    </row>
    <row r="3" spans="1:34" s="5" customFormat="1" ht="51" x14ac:dyDescent="0.25">
      <c r="A3" s="2" t="s">
        <v>0</v>
      </c>
      <c r="B3" s="3" t="s">
        <v>17</v>
      </c>
      <c r="C3" s="2" t="s">
        <v>47</v>
      </c>
      <c r="D3" s="2" t="s">
        <v>1</v>
      </c>
      <c r="E3" s="2" t="s">
        <v>49</v>
      </c>
      <c r="F3" s="2" t="s">
        <v>2</v>
      </c>
      <c r="G3" s="2" t="s">
        <v>50</v>
      </c>
      <c r="H3" s="2" t="s">
        <v>3</v>
      </c>
      <c r="I3" s="2" t="s">
        <v>67</v>
      </c>
      <c r="J3" s="2" t="s">
        <v>68</v>
      </c>
      <c r="K3" s="2" t="s">
        <v>4</v>
      </c>
      <c r="L3" s="2" t="s">
        <v>12</v>
      </c>
      <c r="M3" s="2" t="s">
        <v>14</v>
      </c>
      <c r="N3" s="2" t="s">
        <v>13</v>
      </c>
      <c r="O3" s="2" t="s">
        <v>5</v>
      </c>
      <c r="P3" s="2" t="s">
        <v>15</v>
      </c>
      <c r="Q3" s="2" t="s">
        <v>6</v>
      </c>
      <c r="R3" s="2" t="s">
        <v>56</v>
      </c>
      <c r="S3" s="2" t="s">
        <v>52</v>
      </c>
      <c r="T3" s="2" t="s">
        <v>7</v>
      </c>
      <c r="U3" s="2" t="s">
        <v>8</v>
      </c>
      <c r="V3" s="2" t="s">
        <v>9</v>
      </c>
      <c r="W3" s="4" t="s">
        <v>57</v>
      </c>
      <c r="X3" s="2" t="s">
        <v>51</v>
      </c>
      <c r="Y3" s="2" t="s">
        <v>53</v>
      </c>
      <c r="Z3" s="2" t="s">
        <v>54</v>
      </c>
      <c r="AA3" s="2" t="s">
        <v>41</v>
      </c>
      <c r="AB3" s="2" t="s">
        <v>42</v>
      </c>
      <c r="AC3" s="2" t="s">
        <v>43</v>
      </c>
      <c r="AD3" s="2" t="s">
        <v>44</v>
      </c>
      <c r="AE3" s="4" t="s">
        <v>45</v>
      </c>
      <c r="AF3" s="2" t="s">
        <v>55</v>
      </c>
      <c r="AG3" s="2" t="s">
        <v>40</v>
      </c>
      <c r="AH3" s="2" t="s">
        <v>70</v>
      </c>
    </row>
    <row r="4" spans="1:34" s="18" customFormat="1" x14ac:dyDescent="0.25">
      <c r="A4" s="15">
        <v>1</v>
      </c>
      <c r="B4" s="15">
        <f>IF(C4="ΥΠΟ",1,3)</f>
        <v>1</v>
      </c>
      <c r="C4" s="15" t="s">
        <v>48</v>
      </c>
      <c r="D4" s="15" t="s">
        <v>10</v>
      </c>
      <c r="E4" s="15" t="s">
        <v>86</v>
      </c>
      <c r="F4" s="16" t="s">
        <v>92</v>
      </c>
      <c r="G4" s="15"/>
      <c r="H4" s="15"/>
      <c r="I4" s="15"/>
      <c r="J4" s="15"/>
      <c r="K4" s="15" t="s">
        <v>130</v>
      </c>
      <c r="L4" s="17" t="s">
        <v>73</v>
      </c>
      <c r="M4" s="15"/>
      <c r="N4" s="15"/>
      <c r="O4" s="15"/>
      <c r="P4" s="15" t="s">
        <v>11</v>
      </c>
      <c r="Q4" s="15">
        <v>4</v>
      </c>
      <c r="R4" s="15">
        <v>1</v>
      </c>
      <c r="S4" s="15">
        <v>5</v>
      </c>
      <c r="T4" s="15">
        <v>6</v>
      </c>
      <c r="U4" s="15"/>
      <c r="V4" s="15">
        <v>100</v>
      </c>
      <c r="W4" s="15">
        <v>0</v>
      </c>
      <c r="X4" s="15">
        <f>IF(ISEVEN(A4),2,1)</f>
        <v>1</v>
      </c>
      <c r="Y4" s="15">
        <v>0</v>
      </c>
      <c r="Z4" s="15">
        <v>0</v>
      </c>
      <c r="AA4" s="15">
        <v>1</v>
      </c>
      <c r="AB4" s="15">
        <v>1</v>
      </c>
      <c r="AC4" s="15">
        <v>0</v>
      </c>
      <c r="AD4" s="15">
        <v>0</v>
      </c>
      <c r="AE4" s="15">
        <v>0</v>
      </c>
      <c r="AF4" s="15">
        <v>1</v>
      </c>
      <c r="AG4" s="15"/>
      <c r="AH4" s="15"/>
    </row>
    <row r="5" spans="1:34" s="18" customFormat="1" x14ac:dyDescent="0.25">
      <c r="A5" s="15">
        <v>1</v>
      </c>
      <c r="B5" s="15">
        <f>IF(C5="ΥΠΟ",1,3)</f>
        <v>1</v>
      </c>
      <c r="C5" s="15" t="s">
        <v>48</v>
      </c>
      <c r="D5" s="15" t="s">
        <v>10</v>
      </c>
      <c r="E5" s="15" t="s">
        <v>88</v>
      </c>
      <c r="F5" s="16" t="s">
        <v>89</v>
      </c>
      <c r="G5" s="15"/>
      <c r="H5" s="15"/>
      <c r="I5" s="15"/>
      <c r="J5" s="15"/>
      <c r="K5" s="15" t="s">
        <v>131</v>
      </c>
      <c r="L5" s="17" t="s">
        <v>124</v>
      </c>
      <c r="M5" s="15"/>
      <c r="N5" s="15"/>
      <c r="O5" s="15"/>
      <c r="P5" s="15" t="s">
        <v>11</v>
      </c>
      <c r="Q5" s="15">
        <v>5</v>
      </c>
      <c r="R5" s="15">
        <v>1</v>
      </c>
      <c r="S5" s="15">
        <v>5</v>
      </c>
      <c r="T5" s="15">
        <v>7</v>
      </c>
      <c r="U5" s="15"/>
      <c r="V5" s="15">
        <v>0</v>
      </c>
      <c r="W5" s="15">
        <v>1</v>
      </c>
      <c r="X5" s="15">
        <f>IF(ISEVEN(A5),2,1)</f>
        <v>1</v>
      </c>
      <c r="Y5" s="15">
        <v>0</v>
      </c>
      <c r="Z5" s="15">
        <v>0</v>
      </c>
      <c r="AA5" s="15">
        <v>1</v>
      </c>
      <c r="AB5" s="15">
        <v>1</v>
      </c>
      <c r="AC5" s="15">
        <v>0</v>
      </c>
      <c r="AD5" s="15">
        <v>0</v>
      </c>
      <c r="AE5" s="15">
        <v>0</v>
      </c>
      <c r="AF5" s="15">
        <v>2</v>
      </c>
      <c r="AG5" s="15"/>
      <c r="AH5" s="15"/>
    </row>
    <row r="6" spans="1:34" s="23" customFormat="1" x14ac:dyDescent="0.25">
      <c r="A6" s="19"/>
      <c r="B6" s="19"/>
      <c r="C6" s="19"/>
      <c r="D6" s="19"/>
      <c r="E6" s="19"/>
      <c r="F6" s="20"/>
      <c r="G6" s="19"/>
      <c r="H6" s="19"/>
      <c r="I6" s="19"/>
      <c r="J6" s="19"/>
      <c r="K6" s="19"/>
      <c r="L6" s="19"/>
      <c r="M6" s="19"/>
      <c r="N6" s="9" t="s">
        <v>132</v>
      </c>
      <c r="O6" s="19"/>
      <c r="P6" s="9" t="s">
        <v>11</v>
      </c>
      <c r="Q6" s="19">
        <v>3</v>
      </c>
      <c r="R6" s="19"/>
      <c r="S6" s="19"/>
      <c r="T6" s="19">
        <v>7</v>
      </c>
      <c r="U6" s="19"/>
      <c r="V6" s="9">
        <v>60</v>
      </c>
      <c r="W6" s="26">
        <v>0</v>
      </c>
      <c r="X6" s="19">
        <v>1</v>
      </c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s="23" customFormat="1" x14ac:dyDescent="0.25">
      <c r="A7" s="19"/>
      <c r="B7" s="19"/>
      <c r="C7" s="19"/>
      <c r="D7" s="19"/>
      <c r="E7" s="19"/>
      <c r="F7" s="20"/>
      <c r="G7" s="19"/>
      <c r="H7" s="19"/>
      <c r="I7" s="19"/>
      <c r="J7" s="19"/>
      <c r="K7" s="19"/>
      <c r="L7" s="19"/>
      <c r="M7" s="19"/>
      <c r="N7" s="9" t="s">
        <v>133</v>
      </c>
      <c r="O7" s="19"/>
      <c r="P7" s="19" t="s">
        <v>16</v>
      </c>
      <c r="Q7" s="19">
        <v>2</v>
      </c>
      <c r="R7" s="19"/>
      <c r="S7" s="19"/>
      <c r="T7" s="19">
        <v>0</v>
      </c>
      <c r="U7" s="19"/>
      <c r="V7" s="9">
        <v>40</v>
      </c>
      <c r="W7" s="26">
        <v>0</v>
      </c>
      <c r="X7" s="19">
        <v>1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18" customFormat="1" x14ac:dyDescent="0.25">
      <c r="A8" s="15">
        <v>1</v>
      </c>
      <c r="B8" s="15">
        <f>IF(C8="ΥΠΟ",1,3)</f>
        <v>1</v>
      </c>
      <c r="C8" s="15" t="s">
        <v>48</v>
      </c>
      <c r="D8" s="15" t="s">
        <v>10</v>
      </c>
      <c r="E8" s="15" t="s">
        <v>90</v>
      </c>
      <c r="F8" s="16" t="s">
        <v>87</v>
      </c>
      <c r="G8" s="15"/>
      <c r="H8" s="15"/>
      <c r="I8" s="15"/>
      <c r="J8" s="15"/>
      <c r="K8" s="15" t="s">
        <v>134</v>
      </c>
      <c r="L8" s="17" t="s">
        <v>74</v>
      </c>
      <c r="M8" s="15"/>
      <c r="N8" s="15"/>
      <c r="O8" s="15"/>
      <c r="P8" s="15" t="s">
        <v>11</v>
      </c>
      <c r="Q8" s="15">
        <v>5</v>
      </c>
      <c r="R8" s="15">
        <v>1</v>
      </c>
      <c r="S8" s="15">
        <v>5</v>
      </c>
      <c r="T8" s="15">
        <v>7</v>
      </c>
      <c r="U8" s="15"/>
      <c r="V8" s="15">
        <v>0</v>
      </c>
      <c r="W8" s="15">
        <v>1</v>
      </c>
      <c r="X8" s="15">
        <f>IF(ISEVEN(A8),2,1)</f>
        <v>1</v>
      </c>
      <c r="Y8" s="15">
        <v>0</v>
      </c>
      <c r="Z8" s="15">
        <v>0</v>
      </c>
      <c r="AA8" s="15">
        <v>1</v>
      </c>
      <c r="AB8" s="15">
        <v>1</v>
      </c>
      <c r="AC8" s="15">
        <v>1</v>
      </c>
      <c r="AD8" s="15">
        <v>0</v>
      </c>
      <c r="AE8" s="15">
        <v>0</v>
      </c>
      <c r="AF8" s="15">
        <v>3</v>
      </c>
      <c r="AG8" s="15"/>
      <c r="AH8" s="15"/>
    </row>
    <row r="9" spans="1:34" s="13" customFormat="1" x14ac:dyDescent="0.25">
      <c r="A9" s="9"/>
      <c r="B9" s="9"/>
      <c r="C9" s="9"/>
      <c r="D9" s="9"/>
      <c r="E9" s="9"/>
      <c r="F9" s="24"/>
      <c r="G9" s="9"/>
      <c r="H9" s="9"/>
      <c r="I9" s="9"/>
      <c r="J9" s="9"/>
      <c r="K9" s="9"/>
      <c r="L9" s="25"/>
      <c r="M9" s="9"/>
      <c r="N9" s="9" t="s">
        <v>135</v>
      </c>
      <c r="O9" s="9"/>
      <c r="P9" s="9" t="s">
        <v>11</v>
      </c>
      <c r="Q9" s="9">
        <v>3</v>
      </c>
      <c r="R9" s="9"/>
      <c r="S9" s="9"/>
      <c r="T9" s="9">
        <v>7</v>
      </c>
      <c r="U9" s="9"/>
      <c r="V9" s="9">
        <v>60</v>
      </c>
      <c r="W9" s="26">
        <v>0</v>
      </c>
      <c r="X9" s="9">
        <v>1</v>
      </c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13" customFormat="1" x14ac:dyDescent="0.25">
      <c r="A10" s="9"/>
      <c r="B10" s="9"/>
      <c r="C10" s="9"/>
      <c r="D10" s="9"/>
      <c r="E10" s="9"/>
      <c r="F10" s="24"/>
      <c r="G10" s="9"/>
      <c r="H10" s="9"/>
      <c r="I10" s="9"/>
      <c r="J10" s="9"/>
      <c r="K10" s="9"/>
      <c r="L10" s="25"/>
      <c r="M10" s="9"/>
      <c r="N10" s="9" t="s">
        <v>136</v>
      </c>
      <c r="O10" s="9"/>
      <c r="P10" s="19" t="s">
        <v>16</v>
      </c>
      <c r="Q10" s="9">
        <v>2</v>
      </c>
      <c r="R10" s="9"/>
      <c r="S10" s="9"/>
      <c r="T10" s="9">
        <v>0</v>
      </c>
      <c r="U10" s="9"/>
      <c r="V10" s="9">
        <v>40</v>
      </c>
      <c r="W10" s="26">
        <v>0</v>
      </c>
      <c r="X10" s="9">
        <v>1</v>
      </c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s="18" customFormat="1" x14ac:dyDescent="0.25">
      <c r="A11" s="15">
        <v>1</v>
      </c>
      <c r="B11" s="15">
        <f t="shared" ref="B11:B14" si="0">IF(C11="ΥΠΟ",1,3)</f>
        <v>1</v>
      </c>
      <c r="C11" s="15" t="s">
        <v>48</v>
      </c>
      <c r="D11" s="15" t="s">
        <v>10</v>
      </c>
      <c r="E11" s="15" t="s">
        <v>90</v>
      </c>
      <c r="F11" s="16" t="s">
        <v>87</v>
      </c>
      <c r="G11" s="15"/>
      <c r="H11" s="15"/>
      <c r="I11" s="15"/>
      <c r="J11" s="15"/>
      <c r="K11" s="15" t="s">
        <v>148</v>
      </c>
      <c r="L11" s="17" t="s">
        <v>75</v>
      </c>
      <c r="M11" s="15"/>
      <c r="N11" s="15"/>
      <c r="O11" s="15"/>
      <c r="P11" s="15" t="s">
        <v>11</v>
      </c>
      <c r="Q11" s="15">
        <v>3</v>
      </c>
      <c r="R11" s="15">
        <v>1</v>
      </c>
      <c r="S11" s="15">
        <v>5</v>
      </c>
      <c r="T11" s="15">
        <v>5</v>
      </c>
      <c r="U11" s="15"/>
      <c r="V11" s="15">
        <v>100</v>
      </c>
      <c r="W11" s="15">
        <v>0</v>
      </c>
      <c r="X11" s="15">
        <f t="shared" ref="X11:X82" si="1">IF(ISEVEN(A11),2,1)</f>
        <v>1</v>
      </c>
      <c r="Y11" s="15">
        <v>0</v>
      </c>
      <c r="Z11" s="15">
        <v>0</v>
      </c>
      <c r="AA11" s="15">
        <v>1</v>
      </c>
      <c r="AB11" s="15">
        <v>1</v>
      </c>
      <c r="AC11" s="15">
        <v>0</v>
      </c>
      <c r="AD11" s="15">
        <v>0</v>
      </c>
      <c r="AE11" s="15">
        <v>0</v>
      </c>
      <c r="AF11" s="15">
        <v>4</v>
      </c>
      <c r="AG11" s="15"/>
      <c r="AH11" s="15"/>
    </row>
    <row r="12" spans="1:34" s="18" customFormat="1" x14ac:dyDescent="0.25">
      <c r="A12" s="15">
        <v>1</v>
      </c>
      <c r="B12" s="15">
        <f t="shared" si="0"/>
        <v>1</v>
      </c>
      <c r="C12" s="15" t="s">
        <v>48</v>
      </c>
      <c r="D12" s="15" t="s">
        <v>10</v>
      </c>
      <c r="E12" s="15" t="s">
        <v>90</v>
      </c>
      <c r="F12" s="16" t="s">
        <v>87</v>
      </c>
      <c r="G12" s="15"/>
      <c r="H12" s="15"/>
      <c r="I12" s="15"/>
      <c r="J12" s="15"/>
      <c r="K12" s="15" t="s">
        <v>170</v>
      </c>
      <c r="L12" s="17" t="s">
        <v>76</v>
      </c>
      <c r="M12" s="15"/>
      <c r="N12" s="15"/>
      <c r="O12" s="15"/>
      <c r="P12" s="15" t="s">
        <v>11</v>
      </c>
      <c r="Q12" s="15">
        <v>3</v>
      </c>
      <c r="R12" s="15">
        <v>1</v>
      </c>
      <c r="S12" s="15">
        <v>5</v>
      </c>
      <c r="T12" s="15">
        <v>5</v>
      </c>
      <c r="U12" s="15"/>
      <c r="V12" s="15">
        <v>100</v>
      </c>
      <c r="W12" s="15">
        <v>0</v>
      </c>
      <c r="X12" s="15">
        <f t="shared" si="1"/>
        <v>1</v>
      </c>
      <c r="Y12" s="15">
        <v>0</v>
      </c>
      <c r="Z12" s="15">
        <v>0</v>
      </c>
      <c r="AA12" s="15">
        <v>1</v>
      </c>
      <c r="AB12" s="15">
        <v>1</v>
      </c>
      <c r="AC12" s="15">
        <v>0</v>
      </c>
      <c r="AD12" s="15">
        <v>0</v>
      </c>
      <c r="AE12" s="15">
        <v>0</v>
      </c>
      <c r="AF12" s="15">
        <v>5</v>
      </c>
      <c r="AG12" s="15"/>
      <c r="AH12" s="15"/>
    </row>
    <row r="13" spans="1:34" s="29" customFormat="1" x14ac:dyDescent="0.25">
      <c r="A13" s="27">
        <v>2</v>
      </c>
      <c r="B13" s="27">
        <f t="shared" si="0"/>
        <v>1</v>
      </c>
      <c r="C13" s="27" t="s">
        <v>48</v>
      </c>
      <c r="D13" s="27" t="s">
        <v>10</v>
      </c>
      <c r="E13" s="27" t="s">
        <v>90</v>
      </c>
      <c r="F13" s="8" t="s">
        <v>87</v>
      </c>
      <c r="G13" s="27"/>
      <c r="H13" s="27"/>
      <c r="I13" s="27"/>
      <c r="J13" s="27"/>
      <c r="K13" s="28" t="s">
        <v>183</v>
      </c>
      <c r="L13" s="28" t="s">
        <v>77</v>
      </c>
      <c r="M13" s="27"/>
      <c r="N13" s="27"/>
      <c r="O13" s="27"/>
      <c r="P13" s="27" t="s">
        <v>11</v>
      </c>
      <c r="Q13" s="27">
        <v>4</v>
      </c>
      <c r="R13" s="27">
        <v>1</v>
      </c>
      <c r="S13" s="27">
        <v>5</v>
      </c>
      <c r="T13" s="27">
        <v>6</v>
      </c>
      <c r="U13" s="27"/>
      <c r="V13" s="27">
        <v>100</v>
      </c>
      <c r="W13" s="27">
        <v>0</v>
      </c>
      <c r="X13" s="27">
        <f t="shared" si="1"/>
        <v>2</v>
      </c>
      <c r="Y13" s="27">
        <v>0</v>
      </c>
      <c r="Z13" s="27">
        <v>0</v>
      </c>
      <c r="AA13" s="27">
        <v>1</v>
      </c>
      <c r="AB13" s="27">
        <v>1</v>
      </c>
      <c r="AC13" s="27">
        <v>0</v>
      </c>
      <c r="AD13" s="27">
        <v>0</v>
      </c>
      <c r="AE13" s="27">
        <v>0</v>
      </c>
      <c r="AF13" s="27">
        <v>6</v>
      </c>
      <c r="AG13" s="27"/>
      <c r="AH13" s="27"/>
    </row>
    <row r="14" spans="1:34" s="29" customFormat="1" x14ac:dyDescent="0.25">
      <c r="A14" s="27">
        <v>2</v>
      </c>
      <c r="B14" s="27">
        <f t="shared" si="0"/>
        <v>1</v>
      </c>
      <c r="C14" s="27" t="s">
        <v>48</v>
      </c>
      <c r="D14" s="27" t="s">
        <v>10</v>
      </c>
      <c r="E14" s="27" t="s">
        <v>90</v>
      </c>
      <c r="F14" s="8" t="s">
        <v>87</v>
      </c>
      <c r="G14" s="27"/>
      <c r="H14" s="27"/>
      <c r="I14" s="27"/>
      <c r="J14" s="27"/>
      <c r="K14" s="27" t="s">
        <v>140</v>
      </c>
      <c r="L14" s="28" t="s">
        <v>78</v>
      </c>
      <c r="M14" s="27"/>
      <c r="N14" s="27"/>
      <c r="O14" s="8" t="s">
        <v>134</v>
      </c>
      <c r="P14" s="27" t="s">
        <v>11</v>
      </c>
      <c r="Q14" s="27">
        <v>5</v>
      </c>
      <c r="R14" s="27">
        <v>1</v>
      </c>
      <c r="S14" s="27">
        <v>5</v>
      </c>
      <c r="T14" s="27">
        <v>7</v>
      </c>
      <c r="U14" s="27"/>
      <c r="V14" s="27">
        <v>0</v>
      </c>
      <c r="W14" s="27">
        <v>1</v>
      </c>
      <c r="X14" s="27">
        <f>IF(ISEVEN(A14),2,1)</f>
        <v>2</v>
      </c>
      <c r="Y14" s="27">
        <v>0</v>
      </c>
      <c r="Z14" s="27">
        <v>0</v>
      </c>
      <c r="AA14" s="27">
        <v>1</v>
      </c>
      <c r="AB14" s="27">
        <v>1</v>
      </c>
      <c r="AC14" s="27">
        <v>1</v>
      </c>
      <c r="AD14" s="27">
        <v>0</v>
      </c>
      <c r="AE14" s="27">
        <v>0</v>
      </c>
      <c r="AF14" s="27">
        <v>7</v>
      </c>
      <c r="AG14" s="27"/>
      <c r="AH14" s="27"/>
    </row>
    <row r="15" spans="1:34" s="13" customFormat="1" x14ac:dyDescent="0.25">
      <c r="A15" s="9"/>
      <c r="B15" s="9"/>
      <c r="C15" s="9"/>
      <c r="D15" s="9"/>
      <c r="E15" s="9"/>
      <c r="F15" s="24"/>
      <c r="G15" s="9"/>
      <c r="H15" s="9"/>
      <c r="I15" s="9"/>
      <c r="J15" s="9"/>
      <c r="K15" s="9"/>
      <c r="L15" s="25"/>
      <c r="M15" s="9"/>
      <c r="N15" s="9" t="s">
        <v>141</v>
      </c>
      <c r="O15" s="9"/>
      <c r="P15" s="21" t="s">
        <v>11</v>
      </c>
      <c r="Q15" s="9">
        <v>3</v>
      </c>
      <c r="R15" s="9"/>
      <c r="S15" s="9"/>
      <c r="T15" s="9">
        <v>7</v>
      </c>
      <c r="U15" s="9"/>
      <c r="V15" s="21">
        <v>60</v>
      </c>
      <c r="W15" s="21">
        <v>0</v>
      </c>
      <c r="X15" s="9">
        <v>2</v>
      </c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13" customFormat="1" x14ac:dyDescent="0.25">
      <c r="A16" s="9"/>
      <c r="B16" s="9"/>
      <c r="C16" s="9"/>
      <c r="D16" s="9"/>
      <c r="E16" s="9"/>
      <c r="F16" s="24"/>
      <c r="G16" s="9"/>
      <c r="H16" s="9"/>
      <c r="I16" s="9"/>
      <c r="J16" s="9"/>
      <c r="K16" s="9"/>
      <c r="L16" s="25"/>
      <c r="M16" s="9"/>
      <c r="N16" s="9" t="s">
        <v>142</v>
      </c>
      <c r="O16" s="9"/>
      <c r="P16" s="19" t="s">
        <v>16</v>
      </c>
      <c r="Q16" s="9">
        <v>2</v>
      </c>
      <c r="R16" s="9"/>
      <c r="S16" s="9"/>
      <c r="T16" s="9">
        <v>0</v>
      </c>
      <c r="U16" s="9"/>
      <c r="V16" s="21">
        <v>40</v>
      </c>
      <c r="W16" s="21">
        <v>0</v>
      </c>
      <c r="X16" s="9">
        <v>2</v>
      </c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29" customFormat="1" x14ac:dyDescent="0.25">
      <c r="A17" s="27">
        <v>2</v>
      </c>
      <c r="B17" s="27">
        <f t="shared" ref="B17:B19" si="2">IF(C17="ΥΠΟ",1,3)</f>
        <v>1</v>
      </c>
      <c r="C17" s="27" t="s">
        <v>48</v>
      </c>
      <c r="D17" s="27" t="s">
        <v>10</v>
      </c>
      <c r="E17" s="27" t="s">
        <v>91</v>
      </c>
      <c r="F17" s="8" t="s">
        <v>92</v>
      </c>
      <c r="G17" s="27"/>
      <c r="H17" s="27"/>
      <c r="I17" s="27"/>
      <c r="J17" s="27"/>
      <c r="K17" s="27" t="s">
        <v>185</v>
      </c>
      <c r="L17" s="28" t="s">
        <v>79</v>
      </c>
      <c r="M17" s="27"/>
      <c r="N17" s="27"/>
      <c r="O17" s="27"/>
      <c r="P17" s="27" t="s">
        <v>11</v>
      </c>
      <c r="Q17" s="27">
        <v>3</v>
      </c>
      <c r="R17" s="27">
        <v>1</v>
      </c>
      <c r="S17" s="27">
        <v>5</v>
      </c>
      <c r="T17" s="27">
        <v>5</v>
      </c>
      <c r="U17" s="27"/>
      <c r="V17" s="27">
        <v>100</v>
      </c>
      <c r="W17" s="27">
        <v>0</v>
      </c>
      <c r="X17" s="27">
        <f t="shared" si="1"/>
        <v>2</v>
      </c>
      <c r="Y17" s="27">
        <v>0</v>
      </c>
      <c r="Z17" s="27">
        <v>0</v>
      </c>
      <c r="AA17" s="27">
        <v>1</v>
      </c>
      <c r="AB17" s="27">
        <v>1</v>
      </c>
      <c r="AC17" s="27">
        <v>0</v>
      </c>
      <c r="AD17" s="27">
        <v>0</v>
      </c>
      <c r="AE17" s="27">
        <v>0</v>
      </c>
      <c r="AF17" s="27">
        <v>8</v>
      </c>
      <c r="AG17" s="27"/>
      <c r="AH17" s="27"/>
    </row>
    <row r="18" spans="1:34" s="29" customFormat="1" x14ac:dyDescent="0.25">
      <c r="A18" s="27">
        <v>2</v>
      </c>
      <c r="B18" s="27">
        <f t="shared" si="2"/>
        <v>1</v>
      </c>
      <c r="C18" s="27" t="s">
        <v>48</v>
      </c>
      <c r="D18" s="27" t="s">
        <v>10</v>
      </c>
      <c r="E18" s="27" t="s">
        <v>90</v>
      </c>
      <c r="F18" s="8" t="s">
        <v>87</v>
      </c>
      <c r="G18" s="27"/>
      <c r="H18" s="27"/>
      <c r="I18" s="27"/>
      <c r="J18" s="27"/>
      <c r="K18" s="27" t="s">
        <v>143</v>
      </c>
      <c r="L18" s="28" t="s">
        <v>80</v>
      </c>
      <c r="M18" s="27"/>
      <c r="N18" s="27"/>
      <c r="O18" s="27"/>
      <c r="P18" s="27" t="s">
        <v>11</v>
      </c>
      <c r="Q18" s="27">
        <v>3</v>
      </c>
      <c r="R18" s="27">
        <v>1</v>
      </c>
      <c r="S18" s="27">
        <v>5</v>
      </c>
      <c r="T18" s="27">
        <v>5</v>
      </c>
      <c r="U18" s="27"/>
      <c r="V18" s="27">
        <v>100</v>
      </c>
      <c r="W18" s="27">
        <v>0</v>
      </c>
      <c r="X18" s="27">
        <f t="shared" si="1"/>
        <v>2</v>
      </c>
      <c r="Y18" s="27">
        <v>0</v>
      </c>
      <c r="Z18" s="27">
        <v>0</v>
      </c>
      <c r="AA18" s="27">
        <v>1</v>
      </c>
      <c r="AB18" s="27">
        <v>1</v>
      </c>
      <c r="AC18" s="27">
        <v>0</v>
      </c>
      <c r="AD18" s="27">
        <v>0</v>
      </c>
      <c r="AE18" s="27">
        <v>0</v>
      </c>
      <c r="AF18" s="27">
        <v>9</v>
      </c>
      <c r="AG18" s="27"/>
      <c r="AH18" s="27"/>
    </row>
    <row r="19" spans="1:34" s="29" customFormat="1" x14ac:dyDescent="0.25">
      <c r="A19" s="27">
        <v>2</v>
      </c>
      <c r="B19" s="27">
        <f t="shared" si="2"/>
        <v>1</v>
      </c>
      <c r="C19" s="27" t="s">
        <v>48</v>
      </c>
      <c r="D19" s="27" t="s">
        <v>10</v>
      </c>
      <c r="E19" s="27" t="s">
        <v>88</v>
      </c>
      <c r="F19" s="8" t="s">
        <v>89</v>
      </c>
      <c r="G19" s="27"/>
      <c r="H19" s="27"/>
      <c r="I19" s="27"/>
      <c r="J19" s="27"/>
      <c r="K19" s="27" t="s">
        <v>173</v>
      </c>
      <c r="L19" s="28" t="s">
        <v>81</v>
      </c>
      <c r="M19" s="27"/>
      <c r="N19" s="27"/>
      <c r="O19" s="27"/>
      <c r="P19" s="27" t="s">
        <v>11</v>
      </c>
      <c r="Q19" s="27">
        <v>5</v>
      </c>
      <c r="R19" s="27">
        <v>1</v>
      </c>
      <c r="S19" s="27">
        <v>5</v>
      </c>
      <c r="T19" s="27">
        <v>7</v>
      </c>
      <c r="U19" s="27"/>
      <c r="V19" s="27">
        <v>0</v>
      </c>
      <c r="W19" s="27">
        <v>1</v>
      </c>
      <c r="X19" s="27">
        <f>IF(ISEVEN(A19),2,1)</f>
        <v>2</v>
      </c>
      <c r="Y19" s="27">
        <v>0</v>
      </c>
      <c r="Z19" s="27">
        <v>0</v>
      </c>
      <c r="AA19" s="27">
        <v>1</v>
      </c>
      <c r="AB19" s="27">
        <v>1</v>
      </c>
      <c r="AC19" s="27">
        <v>0</v>
      </c>
      <c r="AD19" s="27">
        <v>0</v>
      </c>
      <c r="AE19" s="27">
        <v>0</v>
      </c>
      <c r="AF19" s="27">
        <v>10</v>
      </c>
      <c r="AG19" s="27"/>
      <c r="AH19" s="27"/>
    </row>
    <row r="20" spans="1:34" s="13" customFormat="1" x14ac:dyDescent="0.25">
      <c r="A20" s="9"/>
      <c r="B20" s="9"/>
      <c r="C20" s="9"/>
      <c r="D20" s="9"/>
      <c r="E20" s="9"/>
      <c r="F20" s="24"/>
      <c r="G20" s="9"/>
      <c r="H20" s="9"/>
      <c r="I20" s="9"/>
      <c r="J20" s="9"/>
      <c r="K20" s="9"/>
      <c r="L20" s="25"/>
      <c r="M20" s="9"/>
      <c r="N20" s="9" t="s">
        <v>174</v>
      </c>
      <c r="O20" s="9"/>
      <c r="P20" s="21" t="s">
        <v>11</v>
      </c>
      <c r="Q20" s="9">
        <v>3</v>
      </c>
      <c r="R20" s="9"/>
      <c r="S20" s="9"/>
      <c r="T20" s="9">
        <v>7</v>
      </c>
      <c r="U20" s="9"/>
      <c r="V20" s="21">
        <v>60</v>
      </c>
      <c r="W20" s="22">
        <v>0</v>
      </c>
      <c r="X20" s="9">
        <v>2</v>
      </c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34" s="13" customFormat="1" x14ac:dyDescent="0.25">
      <c r="A21" s="9"/>
      <c r="B21" s="9"/>
      <c r="C21" s="9"/>
      <c r="D21" s="9"/>
      <c r="E21" s="9"/>
      <c r="F21" s="24"/>
      <c r="G21" s="9"/>
      <c r="H21" s="9"/>
      <c r="I21" s="9"/>
      <c r="J21" s="9"/>
      <c r="K21" s="9"/>
      <c r="L21" s="25"/>
      <c r="M21" s="9"/>
      <c r="N21" s="9" t="s">
        <v>175</v>
      </c>
      <c r="O21" s="9"/>
      <c r="P21" s="19" t="s">
        <v>16</v>
      </c>
      <c r="Q21" s="9">
        <v>2</v>
      </c>
      <c r="R21" s="9"/>
      <c r="S21" s="9"/>
      <c r="T21" s="9">
        <v>0</v>
      </c>
      <c r="U21" s="9"/>
      <c r="V21" s="21">
        <v>40</v>
      </c>
      <c r="W21" s="22">
        <v>0</v>
      </c>
      <c r="X21" s="9">
        <v>2</v>
      </c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11" customFormat="1" x14ac:dyDescent="0.25">
      <c r="A22" s="6">
        <v>3</v>
      </c>
      <c r="B22" s="6">
        <f>IF(C22="ΥΠΟ",1,3)</f>
        <v>1</v>
      </c>
      <c r="C22" s="6" t="s">
        <v>48</v>
      </c>
      <c r="D22" s="6" t="s">
        <v>10</v>
      </c>
      <c r="E22" s="6" t="s">
        <v>88</v>
      </c>
      <c r="F22" s="7" t="s">
        <v>89</v>
      </c>
      <c r="G22" s="6"/>
      <c r="H22" s="6"/>
      <c r="I22" s="6"/>
      <c r="J22" s="6"/>
      <c r="K22" s="6" t="s">
        <v>145</v>
      </c>
      <c r="L22" s="10" t="s">
        <v>82</v>
      </c>
      <c r="M22" s="6"/>
      <c r="N22" s="6"/>
      <c r="O22" s="6"/>
      <c r="P22" s="6" t="s">
        <v>11</v>
      </c>
      <c r="Q22" s="6">
        <v>4</v>
      </c>
      <c r="R22" s="6">
        <v>1</v>
      </c>
      <c r="S22" s="6">
        <v>5</v>
      </c>
      <c r="T22" s="6">
        <v>6</v>
      </c>
      <c r="U22" s="6"/>
      <c r="V22" s="6">
        <v>0</v>
      </c>
      <c r="W22" s="6">
        <v>1</v>
      </c>
      <c r="X22" s="6">
        <f>IF(ISEVEN(A22),2,1)</f>
        <v>1</v>
      </c>
      <c r="Y22" s="6">
        <v>0</v>
      </c>
      <c r="Z22" s="6">
        <v>0</v>
      </c>
      <c r="AA22" s="6">
        <v>1</v>
      </c>
      <c r="AB22" s="6">
        <v>1</v>
      </c>
      <c r="AC22" s="6">
        <v>0</v>
      </c>
      <c r="AD22" s="6">
        <v>0</v>
      </c>
      <c r="AE22" s="6">
        <v>0</v>
      </c>
      <c r="AF22" s="6">
        <v>11</v>
      </c>
      <c r="AG22" s="6"/>
      <c r="AH22" s="6"/>
    </row>
    <row r="23" spans="1:34" s="13" customFormat="1" x14ac:dyDescent="0.25">
      <c r="A23" s="9"/>
      <c r="B23" s="9"/>
      <c r="C23" s="9"/>
      <c r="D23" s="9"/>
      <c r="E23" s="9"/>
      <c r="F23" s="24"/>
      <c r="G23" s="9"/>
      <c r="H23" s="9"/>
      <c r="I23" s="9"/>
      <c r="J23" s="9"/>
      <c r="K23" s="9"/>
      <c r="L23" s="25"/>
      <c r="M23" s="9"/>
      <c r="N23" s="9" t="s">
        <v>146</v>
      </c>
      <c r="O23" s="9"/>
      <c r="P23" s="21" t="s">
        <v>11</v>
      </c>
      <c r="Q23" s="9">
        <v>2</v>
      </c>
      <c r="R23" s="9"/>
      <c r="S23" s="9"/>
      <c r="T23" s="9">
        <v>6</v>
      </c>
      <c r="U23" s="9"/>
      <c r="V23" s="21">
        <v>60</v>
      </c>
      <c r="W23" s="22">
        <v>0</v>
      </c>
      <c r="X23" s="9">
        <v>1</v>
      </c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s="13" customFormat="1" x14ac:dyDescent="0.25">
      <c r="A24" s="9"/>
      <c r="B24" s="9"/>
      <c r="C24" s="9"/>
      <c r="D24" s="9"/>
      <c r="E24" s="9"/>
      <c r="F24" s="24"/>
      <c r="G24" s="9"/>
      <c r="H24" s="9"/>
      <c r="I24" s="9"/>
      <c r="J24" s="9"/>
      <c r="K24" s="9"/>
      <c r="L24" s="25"/>
      <c r="M24" s="9"/>
      <c r="N24" s="9" t="s">
        <v>147</v>
      </c>
      <c r="O24" s="9"/>
      <c r="P24" s="19" t="s">
        <v>16</v>
      </c>
      <c r="Q24" s="9">
        <v>2</v>
      </c>
      <c r="R24" s="9"/>
      <c r="S24" s="9"/>
      <c r="T24" s="9">
        <v>0</v>
      </c>
      <c r="U24" s="9"/>
      <c r="V24" s="21">
        <v>40</v>
      </c>
      <c r="W24" s="22">
        <v>0</v>
      </c>
      <c r="X24" s="9">
        <v>1</v>
      </c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s="11" customFormat="1" x14ac:dyDescent="0.25">
      <c r="A25" s="6">
        <v>3</v>
      </c>
      <c r="B25" s="6">
        <f t="shared" ref="B25:B26" si="3">IF(C25="ΥΠΟ",1,3)</f>
        <v>1</v>
      </c>
      <c r="C25" s="6" t="s">
        <v>48</v>
      </c>
      <c r="D25" s="6" t="s">
        <v>10</v>
      </c>
      <c r="E25" s="6" t="s">
        <v>91</v>
      </c>
      <c r="F25" s="7" t="s">
        <v>92</v>
      </c>
      <c r="G25" s="6"/>
      <c r="H25" s="6"/>
      <c r="I25" s="6"/>
      <c r="J25" s="6"/>
      <c r="K25" s="59" t="s">
        <v>160</v>
      </c>
      <c r="L25" s="10" t="s">
        <v>71</v>
      </c>
      <c r="M25" s="6"/>
      <c r="N25" s="6"/>
      <c r="O25" s="6"/>
      <c r="P25" s="6" t="s">
        <v>11</v>
      </c>
      <c r="Q25" s="6">
        <v>4</v>
      </c>
      <c r="R25" s="6">
        <v>1</v>
      </c>
      <c r="S25" s="6">
        <v>5</v>
      </c>
      <c r="T25" s="6">
        <v>6</v>
      </c>
      <c r="U25" s="6"/>
      <c r="V25" s="6">
        <v>100</v>
      </c>
      <c r="W25" s="6">
        <v>0</v>
      </c>
      <c r="X25" s="6">
        <f t="shared" si="1"/>
        <v>1</v>
      </c>
      <c r="Y25" s="6">
        <v>0</v>
      </c>
      <c r="Z25" s="6">
        <v>0</v>
      </c>
      <c r="AA25" s="6">
        <v>1</v>
      </c>
      <c r="AB25" s="6">
        <v>1</v>
      </c>
      <c r="AC25" s="6">
        <v>0</v>
      </c>
      <c r="AD25" s="6">
        <v>0</v>
      </c>
      <c r="AE25" s="6">
        <v>0</v>
      </c>
      <c r="AF25" s="6">
        <v>12</v>
      </c>
      <c r="AG25" s="6"/>
      <c r="AH25" s="6"/>
    </row>
    <row r="26" spans="1:34" s="11" customFormat="1" x14ac:dyDescent="0.25">
      <c r="A26" s="6">
        <v>3</v>
      </c>
      <c r="B26" s="6">
        <f t="shared" si="3"/>
        <v>1</v>
      </c>
      <c r="C26" s="6" t="s">
        <v>48</v>
      </c>
      <c r="D26" s="6" t="s">
        <v>10</v>
      </c>
      <c r="E26" s="6" t="s">
        <v>88</v>
      </c>
      <c r="F26" s="7" t="s">
        <v>89</v>
      </c>
      <c r="G26" s="6"/>
      <c r="H26" s="6"/>
      <c r="I26" s="6"/>
      <c r="J26" s="6"/>
      <c r="K26" s="59" t="s">
        <v>164</v>
      </c>
      <c r="L26" s="10" t="s">
        <v>83</v>
      </c>
      <c r="M26" s="6"/>
      <c r="N26" s="6"/>
      <c r="O26" s="6" t="s">
        <v>131</v>
      </c>
      <c r="P26" s="6" t="s">
        <v>11</v>
      </c>
      <c r="Q26" s="6">
        <v>4</v>
      </c>
      <c r="R26" s="6">
        <v>1</v>
      </c>
      <c r="S26" s="6">
        <v>5</v>
      </c>
      <c r="T26" s="6">
        <v>6</v>
      </c>
      <c r="U26" s="6"/>
      <c r="V26" s="6">
        <v>0</v>
      </c>
      <c r="W26" s="6">
        <v>1</v>
      </c>
      <c r="X26" s="6">
        <f>IF(ISEVEN(A26),2,1)</f>
        <v>1</v>
      </c>
      <c r="Y26" s="6">
        <v>0</v>
      </c>
      <c r="Z26" s="6">
        <v>0</v>
      </c>
      <c r="AA26" s="6">
        <v>1</v>
      </c>
      <c r="AB26" s="6">
        <v>1</v>
      </c>
      <c r="AC26" s="6">
        <v>0</v>
      </c>
      <c r="AD26" s="6">
        <v>0</v>
      </c>
      <c r="AE26" s="6">
        <v>0</v>
      </c>
      <c r="AF26" s="6">
        <v>13</v>
      </c>
      <c r="AG26" s="6"/>
      <c r="AH26" s="6"/>
    </row>
    <row r="27" spans="1:34" s="13" customFormat="1" x14ac:dyDescent="0.25">
      <c r="A27" s="9"/>
      <c r="B27" s="9"/>
      <c r="C27" s="9"/>
      <c r="D27" s="9"/>
      <c r="E27" s="9"/>
      <c r="F27" s="24"/>
      <c r="G27" s="9"/>
      <c r="H27" s="9"/>
      <c r="I27" s="9"/>
      <c r="J27" s="9"/>
      <c r="K27" s="9"/>
      <c r="L27" s="25"/>
      <c r="M27" s="9"/>
      <c r="N27" s="9" t="s">
        <v>165</v>
      </c>
      <c r="O27" s="9"/>
      <c r="P27" s="21" t="s">
        <v>11</v>
      </c>
      <c r="Q27" s="9">
        <v>2</v>
      </c>
      <c r="R27" s="9"/>
      <c r="S27" s="9"/>
      <c r="T27" s="9">
        <v>6</v>
      </c>
      <c r="U27" s="9"/>
      <c r="V27" s="21">
        <v>60</v>
      </c>
      <c r="W27" s="21">
        <v>0</v>
      </c>
      <c r="X27" s="9">
        <v>1</v>
      </c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13" customFormat="1" x14ac:dyDescent="0.25">
      <c r="A28" s="9"/>
      <c r="B28" s="9"/>
      <c r="C28" s="9"/>
      <c r="D28" s="9"/>
      <c r="E28" s="9"/>
      <c r="F28" s="24"/>
      <c r="G28" s="9"/>
      <c r="H28" s="9"/>
      <c r="I28" s="9"/>
      <c r="J28" s="9"/>
      <c r="K28" s="9"/>
      <c r="L28" s="25"/>
      <c r="M28" s="9"/>
      <c r="N28" s="9" t="s">
        <v>166</v>
      </c>
      <c r="O28" s="9"/>
      <c r="P28" s="19" t="s">
        <v>16</v>
      </c>
      <c r="Q28" s="9">
        <v>2</v>
      </c>
      <c r="R28" s="9"/>
      <c r="S28" s="9"/>
      <c r="T28" s="9">
        <v>0</v>
      </c>
      <c r="U28" s="9"/>
      <c r="V28" s="21">
        <v>40</v>
      </c>
      <c r="W28" s="21">
        <v>0</v>
      </c>
      <c r="X28" s="9">
        <v>1</v>
      </c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s="11" customFormat="1" x14ac:dyDescent="0.25">
      <c r="A29" s="6">
        <v>3</v>
      </c>
      <c r="B29" s="6">
        <f t="shared" ref="B29:B33" si="4">IF(C29="ΥΠΟ",1,3)</f>
        <v>1</v>
      </c>
      <c r="C29" s="6" t="s">
        <v>48</v>
      </c>
      <c r="D29" s="6" t="s">
        <v>10</v>
      </c>
      <c r="E29" s="6" t="s">
        <v>91</v>
      </c>
      <c r="F29" s="7" t="s">
        <v>92</v>
      </c>
      <c r="G29" s="6"/>
      <c r="H29" s="6"/>
      <c r="I29" s="6"/>
      <c r="J29" s="6"/>
      <c r="K29" s="59" t="s">
        <v>149</v>
      </c>
      <c r="L29" s="10" t="s">
        <v>84</v>
      </c>
      <c r="M29" s="6"/>
      <c r="N29" s="6"/>
      <c r="O29" s="6"/>
      <c r="P29" s="6" t="s">
        <v>11</v>
      </c>
      <c r="Q29" s="6">
        <v>3</v>
      </c>
      <c r="R29" s="6">
        <v>1</v>
      </c>
      <c r="S29" s="6">
        <v>5</v>
      </c>
      <c r="T29" s="6">
        <v>6</v>
      </c>
      <c r="U29" s="6"/>
      <c r="V29" s="6">
        <v>100</v>
      </c>
      <c r="W29" s="6">
        <v>0</v>
      </c>
      <c r="X29" s="6">
        <f t="shared" si="1"/>
        <v>1</v>
      </c>
      <c r="Y29" s="6">
        <v>0</v>
      </c>
      <c r="Z29" s="6">
        <v>0</v>
      </c>
      <c r="AA29" s="6">
        <v>1</v>
      </c>
      <c r="AB29" s="6">
        <v>1</v>
      </c>
      <c r="AC29" s="6">
        <v>0</v>
      </c>
      <c r="AD29" s="6">
        <v>0</v>
      </c>
      <c r="AE29" s="6">
        <v>0</v>
      </c>
      <c r="AF29" s="6">
        <v>14</v>
      </c>
      <c r="AG29" s="6"/>
      <c r="AH29" s="6"/>
    </row>
    <row r="30" spans="1:34" s="11" customFormat="1" x14ac:dyDescent="0.25">
      <c r="A30" s="6">
        <v>3</v>
      </c>
      <c r="B30" s="6">
        <f t="shared" si="4"/>
        <v>1</v>
      </c>
      <c r="C30" s="6" t="s">
        <v>48</v>
      </c>
      <c r="D30" s="6" t="s">
        <v>10</v>
      </c>
      <c r="E30" s="6" t="s">
        <v>88</v>
      </c>
      <c r="F30" s="7" t="s">
        <v>89</v>
      </c>
      <c r="G30" s="6"/>
      <c r="H30" s="6"/>
      <c r="I30" s="6"/>
      <c r="J30" s="6"/>
      <c r="K30" s="59" t="s">
        <v>144</v>
      </c>
      <c r="L30" s="10" t="s">
        <v>85</v>
      </c>
      <c r="M30" s="6"/>
      <c r="N30" s="6"/>
      <c r="O30" s="6"/>
      <c r="P30" s="6" t="s">
        <v>11</v>
      </c>
      <c r="Q30" s="6">
        <v>3</v>
      </c>
      <c r="R30" s="6">
        <v>1</v>
      </c>
      <c r="S30" s="6">
        <v>5</v>
      </c>
      <c r="T30" s="6">
        <v>6</v>
      </c>
      <c r="U30" s="6"/>
      <c r="V30" s="6">
        <v>100</v>
      </c>
      <c r="W30" s="6">
        <v>0</v>
      </c>
      <c r="X30" s="6">
        <f t="shared" si="1"/>
        <v>1</v>
      </c>
      <c r="Y30" s="6">
        <v>0</v>
      </c>
      <c r="Z30" s="6">
        <v>0</v>
      </c>
      <c r="AA30" s="6">
        <v>1</v>
      </c>
      <c r="AB30" s="6">
        <v>1</v>
      </c>
      <c r="AC30" s="6">
        <v>0</v>
      </c>
      <c r="AD30" s="6">
        <v>0</v>
      </c>
      <c r="AE30" s="6">
        <v>0</v>
      </c>
      <c r="AF30" s="6">
        <v>15</v>
      </c>
      <c r="AG30" s="6"/>
      <c r="AH30" s="6"/>
    </row>
    <row r="31" spans="1:34" s="33" customFormat="1" x14ac:dyDescent="0.25">
      <c r="A31" s="30">
        <v>4</v>
      </c>
      <c r="B31" s="30">
        <f t="shared" si="4"/>
        <v>1</v>
      </c>
      <c r="C31" s="30" t="s">
        <v>48</v>
      </c>
      <c r="D31" s="30" t="s">
        <v>10</v>
      </c>
      <c r="E31" s="30" t="s">
        <v>88</v>
      </c>
      <c r="F31" s="31" t="s">
        <v>89</v>
      </c>
      <c r="G31" s="30"/>
      <c r="H31" s="30"/>
      <c r="I31" s="30"/>
      <c r="J31" s="30"/>
      <c r="K31" s="60" t="s">
        <v>152</v>
      </c>
      <c r="L31" s="32" t="s">
        <v>93</v>
      </c>
      <c r="M31" s="30"/>
      <c r="N31" s="30"/>
      <c r="O31" s="30"/>
      <c r="P31" s="30" t="s">
        <v>11</v>
      </c>
      <c r="Q31" s="30">
        <v>2</v>
      </c>
      <c r="R31" s="30">
        <v>1</v>
      </c>
      <c r="S31" s="30">
        <v>5</v>
      </c>
      <c r="T31" s="30">
        <v>4</v>
      </c>
      <c r="U31" s="30"/>
      <c r="V31" s="30">
        <v>100</v>
      </c>
      <c r="W31" s="30">
        <v>0</v>
      </c>
      <c r="X31" s="30">
        <f t="shared" si="1"/>
        <v>2</v>
      </c>
      <c r="Y31" s="30">
        <v>0</v>
      </c>
      <c r="Z31" s="30">
        <v>0</v>
      </c>
      <c r="AA31" s="30">
        <v>1</v>
      </c>
      <c r="AB31" s="30">
        <v>1</v>
      </c>
      <c r="AC31" s="30">
        <v>0</v>
      </c>
      <c r="AD31" s="30">
        <v>0</v>
      </c>
      <c r="AE31" s="30">
        <v>0</v>
      </c>
      <c r="AF31" s="30">
        <v>16</v>
      </c>
      <c r="AG31" s="30"/>
      <c r="AH31" s="30"/>
    </row>
    <row r="32" spans="1:34" s="33" customFormat="1" x14ac:dyDescent="0.25">
      <c r="A32" s="30">
        <v>4</v>
      </c>
      <c r="B32" s="30">
        <f t="shared" si="4"/>
        <v>1</v>
      </c>
      <c r="C32" s="30" t="s">
        <v>48</v>
      </c>
      <c r="D32" s="30" t="s">
        <v>10</v>
      </c>
      <c r="E32" s="30" t="s">
        <v>88</v>
      </c>
      <c r="F32" s="31" t="s">
        <v>89</v>
      </c>
      <c r="G32" s="30"/>
      <c r="H32" s="30"/>
      <c r="I32" s="30"/>
      <c r="J32" s="30"/>
      <c r="K32" s="61" t="s">
        <v>162</v>
      </c>
      <c r="L32" s="32" t="s">
        <v>94</v>
      </c>
      <c r="M32" s="30"/>
      <c r="N32" s="30"/>
      <c r="O32" s="30"/>
      <c r="P32" s="30" t="s">
        <v>11</v>
      </c>
      <c r="Q32" s="30">
        <v>3</v>
      </c>
      <c r="R32" s="30">
        <v>1</v>
      </c>
      <c r="S32" s="30">
        <v>5</v>
      </c>
      <c r="T32" s="30">
        <v>5</v>
      </c>
      <c r="U32" s="30"/>
      <c r="V32" s="30">
        <v>100</v>
      </c>
      <c r="W32" s="30">
        <v>0</v>
      </c>
      <c r="X32" s="30">
        <f t="shared" si="1"/>
        <v>2</v>
      </c>
      <c r="Y32" s="30">
        <v>0</v>
      </c>
      <c r="Z32" s="30">
        <v>0</v>
      </c>
      <c r="AA32" s="30">
        <v>1</v>
      </c>
      <c r="AB32" s="30">
        <v>1</v>
      </c>
      <c r="AC32" s="30">
        <v>0</v>
      </c>
      <c r="AD32" s="30">
        <v>0</v>
      </c>
      <c r="AE32" s="30">
        <v>0</v>
      </c>
      <c r="AF32" s="30">
        <v>17</v>
      </c>
      <c r="AG32" s="30"/>
      <c r="AH32" s="30"/>
    </row>
    <row r="33" spans="1:34" s="33" customFormat="1" x14ac:dyDescent="0.25">
      <c r="A33" s="30">
        <v>4</v>
      </c>
      <c r="B33" s="30">
        <f t="shared" si="4"/>
        <v>1</v>
      </c>
      <c r="C33" s="30" t="s">
        <v>48</v>
      </c>
      <c r="D33" s="30" t="s">
        <v>10</v>
      </c>
      <c r="E33" s="30" t="s">
        <v>91</v>
      </c>
      <c r="F33" s="31" t="s">
        <v>92</v>
      </c>
      <c r="G33" s="30"/>
      <c r="H33" s="30"/>
      <c r="I33" s="30"/>
      <c r="J33" s="30"/>
      <c r="K33" s="61" t="s">
        <v>154</v>
      </c>
      <c r="L33" s="32" t="s">
        <v>95</v>
      </c>
      <c r="M33" s="30"/>
      <c r="N33" s="30"/>
      <c r="O33" s="30"/>
      <c r="P33" s="30" t="s">
        <v>11</v>
      </c>
      <c r="Q33" s="30">
        <v>5</v>
      </c>
      <c r="R33" s="30">
        <v>1</v>
      </c>
      <c r="S33" s="30">
        <v>5</v>
      </c>
      <c r="T33" s="30">
        <v>7</v>
      </c>
      <c r="U33" s="30"/>
      <c r="V33" s="30">
        <v>0</v>
      </c>
      <c r="W33" s="30">
        <v>1</v>
      </c>
      <c r="X33" s="30">
        <f>IF(ISEVEN(A33),2,1)</f>
        <v>2</v>
      </c>
      <c r="Y33" s="30">
        <v>0</v>
      </c>
      <c r="Z33" s="30">
        <v>0</v>
      </c>
      <c r="AA33" s="30">
        <v>1</v>
      </c>
      <c r="AB33" s="30">
        <v>1</v>
      </c>
      <c r="AC33" s="30">
        <v>1</v>
      </c>
      <c r="AD33" s="30">
        <v>0</v>
      </c>
      <c r="AE33" s="30">
        <v>0</v>
      </c>
      <c r="AF33" s="30">
        <v>18</v>
      </c>
      <c r="AG33" s="30"/>
      <c r="AH33" s="30"/>
    </row>
    <row r="34" spans="1:34" s="13" customFormat="1" x14ac:dyDescent="0.25">
      <c r="A34" s="9"/>
      <c r="B34" s="9"/>
      <c r="C34" s="9"/>
      <c r="D34" s="9"/>
      <c r="E34" s="9"/>
      <c r="F34" s="24"/>
      <c r="G34" s="9"/>
      <c r="H34" s="9"/>
      <c r="I34" s="9"/>
      <c r="J34" s="9"/>
      <c r="K34" s="9"/>
      <c r="L34" s="25"/>
      <c r="M34" s="9"/>
      <c r="N34" s="9" t="s">
        <v>155</v>
      </c>
      <c r="O34" s="9"/>
      <c r="P34" s="21" t="s">
        <v>11</v>
      </c>
      <c r="Q34" s="9">
        <v>3</v>
      </c>
      <c r="R34" s="9"/>
      <c r="S34" s="9"/>
      <c r="T34" s="9">
        <v>7</v>
      </c>
      <c r="U34" s="9"/>
      <c r="V34" s="21">
        <v>60</v>
      </c>
      <c r="W34" s="22">
        <v>0</v>
      </c>
      <c r="X34" s="9">
        <v>2</v>
      </c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s="13" customFormat="1" x14ac:dyDescent="0.25">
      <c r="A35" s="9"/>
      <c r="B35" s="9"/>
      <c r="C35" s="9"/>
      <c r="D35" s="9"/>
      <c r="E35" s="9"/>
      <c r="F35" s="24"/>
      <c r="G35" s="9"/>
      <c r="H35" s="9"/>
      <c r="I35" s="9"/>
      <c r="J35" s="9"/>
      <c r="K35" s="9"/>
      <c r="L35" s="25"/>
      <c r="M35" s="9"/>
      <c r="N35" s="9" t="s">
        <v>156</v>
      </c>
      <c r="O35" s="9"/>
      <c r="P35" s="19" t="s">
        <v>16</v>
      </c>
      <c r="Q35" s="9">
        <v>2</v>
      </c>
      <c r="R35" s="9"/>
      <c r="S35" s="9"/>
      <c r="T35" s="9">
        <v>0</v>
      </c>
      <c r="U35" s="9"/>
      <c r="V35" s="21">
        <v>40</v>
      </c>
      <c r="W35" s="22">
        <v>0</v>
      </c>
      <c r="X35" s="9">
        <v>2</v>
      </c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s="33" customFormat="1" x14ac:dyDescent="0.25">
      <c r="A36" s="30">
        <v>4</v>
      </c>
      <c r="B36" s="30">
        <f>IF(C36="ΥΠΟ",1,3)</f>
        <v>1</v>
      </c>
      <c r="C36" s="30" t="s">
        <v>48</v>
      </c>
      <c r="D36" s="30" t="s">
        <v>10</v>
      </c>
      <c r="E36" s="30" t="s">
        <v>88</v>
      </c>
      <c r="F36" s="31" t="s">
        <v>89</v>
      </c>
      <c r="G36" s="30"/>
      <c r="H36" s="30"/>
      <c r="I36" s="30"/>
      <c r="J36" s="30"/>
      <c r="K36" s="61" t="s">
        <v>150</v>
      </c>
      <c r="L36" s="34" t="s">
        <v>96</v>
      </c>
      <c r="M36" s="30"/>
      <c r="N36" s="30"/>
      <c r="O36" s="30" t="s">
        <v>210</v>
      </c>
      <c r="P36" s="30" t="s">
        <v>11</v>
      </c>
      <c r="Q36" s="30">
        <v>4</v>
      </c>
      <c r="R36" s="30">
        <v>1</v>
      </c>
      <c r="S36" s="30">
        <v>5</v>
      </c>
      <c r="T36" s="30">
        <v>6</v>
      </c>
      <c r="U36" s="30"/>
      <c r="V36" s="30">
        <v>0</v>
      </c>
      <c r="W36" s="30">
        <v>1</v>
      </c>
      <c r="X36" s="30">
        <f>IF(ISEVEN(A36),2,1)</f>
        <v>2</v>
      </c>
      <c r="Y36" s="30">
        <v>0</v>
      </c>
      <c r="Z36" s="30">
        <v>0</v>
      </c>
      <c r="AA36" s="30">
        <v>1</v>
      </c>
      <c r="AB36" s="30">
        <v>1</v>
      </c>
      <c r="AC36" s="30">
        <v>0</v>
      </c>
      <c r="AD36" s="30">
        <v>0</v>
      </c>
      <c r="AE36" s="30">
        <v>0</v>
      </c>
      <c r="AF36" s="74">
        <v>19</v>
      </c>
      <c r="AG36" s="30"/>
      <c r="AH36" s="30"/>
    </row>
    <row r="37" spans="1:34" s="13" customFormat="1" x14ac:dyDescent="0.25">
      <c r="A37" s="9"/>
      <c r="B37" s="9"/>
      <c r="C37" s="9"/>
      <c r="D37" s="9"/>
      <c r="E37" s="9"/>
      <c r="F37" s="24"/>
      <c r="G37" s="9"/>
      <c r="H37" s="9"/>
      <c r="I37" s="9"/>
      <c r="J37" s="9"/>
      <c r="K37" s="9"/>
      <c r="L37" s="25"/>
      <c r="M37" s="9"/>
      <c r="N37" s="9" t="s">
        <v>196</v>
      </c>
      <c r="O37" s="9"/>
      <c r="P37" s="21" t="s">
        <v>11</v>
      </c>
      <c r="Q37" s="9">
        <v>2</v>
      </c>
      <c r="R37" s="9"/>
      <c r="S37" s="9"/>
      <c r="T37" s="9">
        <v>6</v>
      </c>
      <c r="U37" s="9"/>
      <c r="V37" s="21">
        <v>60</v>
      </c>
      <c r="W37" s="21">
        <v>0</v>
      </c>
      <c r="X37" s="9">
        <v>2</v>
      </c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s="13" customFormat="1" x14ac:dyDescent="0.25">
      <c r="A38" s="9"/>
      <c r="B38" s="9"/>
      <c r="C38" s="9"/>
      <c r="D38" s="9"/>
      <c r="E38" s="9"/>
      <c r="F38" s="24"/>
      <c r="G38" s="9"/>
      <c r="H38" s="9"/>
      <c r="I38" s="9"/>
      <c r="J38" s="9"/>
      <c r="K38" s="9"/>
      <c r="L38" s="25"/>
      <c r="M38" s="9"/>
      <c r="N38" s="9" t="s">
        <v>197</v>
      </c>
      <c r="O38" s="9"/>
      <c r="P38" s="19" t="s">
        <v>16</v>
      </c>
      <c r="Q38" s="9">
        <v>2</v>
      </c>
      <c r="R38" s="9"/>
      <c r="S38" s="9"/>
      <c r="T38" s="9">
        <v>0</v>
      </c>
      <c r="U38" s="9"/>
      <c r="V38" s="21">
        <v>40</v>
      </c>
      <c r="W38" s="21">
        <v>0</v>
      </c>
      <c r="X38" s="9">
        <v>2</v>
      </c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s="33" customFormat="1" x14ac:dyDescent="0.25">
      <c r="A39" s="30">
        <v>4</v>
      </c>
      <c r="B39" s="30">
        <f t="shared" ref="B39:B43" si="5">IF(C39="ΥΠΟ",1,3)</f>
        <v>1</v>
      </c>
      <c r="C39" s="30" t="s">
        <v>48</v>
      </c>
      <c r="D39" s="30" t="s">
        <v>10</v>
      </c>
      <c r="E39" s="30" t="s">
        <v>90</v>
      </c>
      <c r="F39" s="31" t="s">
        <v>87</v>
      </c>
      <c r="G39" s="30"/>
      <c r="H39" s="30"/>
      <c r="I39" s="30"/>
      <c r="J39" s="30"/>
      <c r="K39" s="61" t="s">
        <v>139</v>
      </c>
      <c r="L39" s="32" t="s">
        <v>97</v>
      </c>
      <c r="M39" s="30"/>
      <c r="N39" s="30"/>
      <c r="O39" s="30"/>
      <c r="P39" s="30" t="s">
        <v>11</v>
      </c>
      <c r="Q39" s="30">
        <v>2</v>
      </c>
      <c r="R39" s="30">
        <v>1</v>
      </c>
      <c r="S39" s="30">
        <v>5</v>
      </c>
      <c r="T39" s="30">
        <v>4</v>
      </c>
      <c r="U39" s="30"/>
      <c r="V39" s="30">
        <v>100</v>
      </c>
      <c r="W39" s="30">
        <v>0</v>
      </c>
      <c r="X39" s="30">
        <f t="shared" si="1"/>
        <v>2</v>
      </c>
      <c r="Y39" s="30">
        <v>0</v>
      </c>
      <c r="Z39" s="30">
        <v>0</v>
      </c>
      <c r="AA39" s="30">
        <v>1</v>
      </c>
      <c r="AB39" s="30">
        <v>1</v>
      </c>
      <c r="AC39" s="30">
        <v>0</v>
      </c>
      <c r="AD39" s="30">
        <v>0</v>
      </c>
      <c r="AE39" s="30">
        <v>0</v>
      </c>
      <c r="AF39" s="30">
        <v>20</v>
      </c>
      <c r="AG39" s="30"/>
      <c r="AH39" s="30"/>
    </row>
    <row r="40" spans="1:34" s="33" customFormat="1" x14ac:dyDescent="0.25">
      <c r="A40" s="30">
        <v>4</v>
      </c>
      <c r="B40" s="30">
        <f t="shared" si="5"/>
        <v>3</v>
      </c>
      <c r="C40" s="30" t="s">
        <v>100</v>
      </c>
      <c r="D40" s="30" t="s">
        <v>101</v>
      </c>
      <c r="E40" s="30" t="s">
        <v>90</v>
      </c>
      <c r="F40" s="31" t="s">
        <v>87</v>
      </c>
      <c r="G40" s="30"/>
      <c r="H40" s="30"/>
      <c r="I40" s="30"/>
      <c r="J40" s="30"/>
      <c r="K40" s="61" t="s">
        <v>186</v>
      </c>
      <c r="L40" s="32" t="s">
        <v>98</v>
      </c>
      <c r="M40" s="30"/>
      <c r="N40" s="30"/>
      <c r="O40" s="30"/>
      <c r="P40" s="30" t="s">
        <v>11</v>
      </c>
      <c r="Q40" s="30">
        <v>2</v>
      </c>
      <c r="R40" s="30">
        <v>1</v>
      </c>
      <c r="S40" s="30">
        <v>5</v>
      </c>
      <c r="T40" s="30">
        <v>4</v>
      </c>
      <c r="U40" s="30"/>
      <c r="V40" s="30">
        <v>100</v>
      </c>
      <c r="W40" s="30">
        <v>0</v>
      </c>
      <c r="X40" s="30">
        <f t="shared" si="1"/>
        <v>2</v>
      </c>
      <c r="Y40" s="30">
        <v>0</v>
      </c>
      <c r="Z40" s="30">
        <v>0</v>
      </c>
      <c r="AA40" s="30">
        <v>1</v>
      </c>
      <c r="AB40" s="30">
        <v>1</v>
      </c>
      <c r="AC40" s="30">
        <v>0</v>
      </c>
      <c r="AD40" s="30">
        <v>0</v>
      </c>
      <c r="AE40" s="30">
        <v>0</v>
      </c>
      <c r="AF40" s="30">
        <v>21</v>
      </c>
      <c r="AG40" s="30"/>
      <c r="AH40" s="30"/>
    </row>
    <row r="41" spans="1:34" s="33" customFormat="1" x14ac:dyDescent="0.25">
      <c r="A41" s="30">
        <v>4</v>
      </c>
      <c r="B41" s="30">
        <f t="shared" si="5"/>
        <v>3</v>
      </c>
      <c r="C41" s="30" t="s">
        <v>100</v>
      </c>
      <c r="D41" s="30" t="s">
        <v>101</v>
      </c>
      <c r="E41" s="30" t="s">
        <v>90</v>
      </c>
      <c r="F41" s="31" t="s">
        <v>87</v>
      </c>
      <c r="G41" s="30"/>
      <c r="H41" s="30"/>
      <c r="I41" s="30"/>
      <c r="J41" s="30"/>
      <c r="K41" s="61" t="s">
        <v>187</v>
      </c>
      <c r="L41" s="32" t="s">
        <v>99</v>
      </c>
      <c r="M41" s="30"/>
      <c r="N41" s="30"/>
      <c r="O41" s="30"/>
      <c r="P41" s="30" t="s">
        <v>11</v>
      </c>
      <c r="Q41" s="30">
        <v>2</v>
      </c>
      <c r="R41" s="30">
        <v>1</v>
      </c>
      <c r="S41" s="30">
        <v>5</v>
      </c>
      <c r="T41" s="30">
        <v>4</v>
      </c>
      <c r="U41" s="30"/>
      <c r="V41" s="30">
        <v>100</v>
      </c>
      <c r="W41" s="30">
        <v>0</v>
      </c>
      <c r="X41" s="30">
        <f>IF(ISEVEN(A41),2,1)</f>
        <v>2</v>
      </c>
      <c r="Y41" s="30">
        <v>0</v>
      </c>
      <c r="Z41" s="30">
        <v>0</v>
      </c>
      <c r="AA41" s="30">
        <v>1</v>
      </c>
      <c r="AB41" s="30">
        <v>1</v>
      </c>
      <c r="AC41" s="30">
        <v>0</v>
      </c>
      <c r="AD41" s="30">
        <v>0</v>
      </c>
      <c r="AE41" s="30">
        <v>0</v>
      </c>
      <c r="AF41" s="30">
        <v>22</v>
      </c>
      <c r="AG41" s="30"/>
      <c r="AH41" s="30"/>
    </row>
    <row r="42" spans="1:34" s="38" customFormat="1" x14ac:dyDescent="0.25">
      <c r="A42" s="35">
        <v>5</v>
      </c>
      <c r="B42" s="35">
        <f t="shared" si="5"/>
        <v>1</v>
      </c>
      <c r="C42" s="35" t="s">
        <v>48</v>
      </c>
      <c r="D42" s="35" t="s">
        <v>10</v>
      </c>
      <c r="E42" s="35" t="s">
        <v>91</v>
      </c>
      <c r="F42" s="36" t="s">
        <v>92</v>
      </c>
      <c r="G42" s="35"/>
      <c r="H42" s="35"/>
      <c r="I42" s="35"/>
      <c r="J42" s="35"/>
      <c r="K42" s="62" t="s">
        <v>153</v>
      </c>
      <c r="L42" s="37" t="s">
        <v>102</v>
      </c>
      <c r="M42" s="35"/>
      <c r="N42" s="35"/>
      <c r="O42" s="35"/>
      <c r="P42" s="35" t="s">
        <v>11</v>
      </c>
      <c r="Q42" s="35">
        <v>3</v>
      </c>
      <c r="R42" s="35">
        <v>1</v>
      </c>
      <c r="S42" s="35">
        <v>5</v>
      </c>
      <c r="T42" s="35">
        <v>5</v>
      </c>
      <c r="U42" s="35"/>
      <c r="V42" s="35">
        <v>100</v>
      </c>
      <c r="W42" s="35">
        <v>0</v>
      </c>
      <c r="X42" s="35">
        <f t="shared" si="1"/>
        <v>1</v>
      </c>
      <c r="Y42" s="35">
        <v>0</v>
      </c>
      <c r="Z42" s="35">
        <v>0</v>
      </c>
      <c r="AA42" s="35">
        <v>1</v>
      </c>
      <c r="AB42" s="35">
        <v>1</v>
      </c>
      <c r="AC42" s="35">
        <v>0</v>
      </c>
      <c r="AD42" s="35">
        <v>0</v>
      </c>
      <c r="AE42" s="35">
        <v>0</v>
      </c>
      <c r="AF42" s="35">
        <v>23</v>
      </c>
      <c r="AG42" s="35"/>
      <c r="AH42" s="35"/>
    </row>
    <row r="43" spans="1:34" s="38" customFormat="1" x14ac:dyDescent="0.25">
      <c r="A43" s="35">
        <v>5</v>
      </c>
      <c r="B43" s="35">
        <f t="shared" si="5"/>
        <v>1</v>
      </c>
      <c r="C43" s="35" t="s">
        <v>48</v>
      </c>
      <c r="D43" s="35" t="s">
        <v>10</v>
      </c>
      <c r="E43" s="35" t="s">
        <v>91</v>
      </c>
      <c r="F43" s="36" t="s">
        <v>92</v>
      </c>
      <c r="G43" s="35"/>
      <c r="H43" s="35"/>
      <c r="I43" s="35"/>
      <c r="J43" s="35"/>
      <c r="K43" s="62" t="s">
        <v>177</v>
      </c>
      <c r="L43" s="37" t="s">
        <v>103</v>
      </c>
      <c r="M43" s="35"/>
      <c r="N43" s="35"/>
      <c r="O43" s="35"/>
      <c r="P43" s="35" t="s">
        <v>11</v>
      </c>
      <c r="Q43" s="35">
        <v>5</v>
      </c>
      <c r="R43" s="35">
        <v>1</v>
      </c>
      <c r="S43" s="35">
        <v>5</v>
      </c>
      <c r="T43" s="35">
        <v>6</v>
      </c>
      <c r="U43" s="35"/>
      <c r="V43" s="35">
        <v>0</v>
      </c>
      <c r="W43" s="35">
        <v>1</v>
      </c>
      <c r="X43" s="35">
        <f>IF(ISEVEN(A43),2,1)</f>
        <v>1</v>
      </c>
      <c r="Y43" s="35">
        <v>0</v>
      </c>
      <c r="Z43" s="35">
        <v>0</v>
      </c>
      <c r="AA43" s="35">
        <v>1</v>
      </c>
      <c r="AB43" s="35">
        <v>1</v>
      </c>
      <c r="AC43" s="35">
        <v>0</v>
      </c>
      <c r="AD43" s="35">
        <v>0</v>
      </c>
      <c r="AE43" s="35">
        <v>0</v>
      </c>
      <c r="AF43" s="35">
        <v>24</v>
      </c>
      <c r="AG43" s="35"/>
      <c r="AH43" s="35"/>
    </row>
    <row r="44" spans="1:34" s="13" customFormat="1" x14ac:dyDescent="0.25">
      <c r="A44" s="9"/>
      <c r="B44" s="9"/>
      <c r="C44" s="9"/>
      <c r="D44" s="9"/>
      <c r="E44" s="9"/>
      <c r="F44" s="24"/>
      <c r="G44" s="9"/>
      <c r="H44" s="9"/>
      <c r="I44" s="9"/>
      <c r="J44" s="9"/>
      <c r="K44" s="9"/>
      <c r="L44" s="25"/>
      <c r="M44" s="9"/>
      <c r="N44" s="9" t="s">
        <v>178</v>
      </c>
      <c r="O44" s="9"/>
      <c r="P44" s="21" t="s">
        <v>11</v>
      </c>
      <c r="Q44" s="9">
        <v>3</v>
      </c>
      <c r="R44" s="9"/>
      <c r="S44" s="9"/>
      <c r="T44" s="9">
        <v>6</v>
      </c>
      <c r="U44" s="9"/>
      <c r="V44" s="21">
        <v>60</v>
      </c>
      <c r="W44" s="22">
        <v>0</v>
      </c>
      <c r="X44" s="9">
        <v>1</v>
      </c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s="13" customFormat="1" x14ac:dyDescent="0.25">
      <c r="A45" s="9"/>
      <c r="B45" s="9"/>
      <c r="C45" s="9"/>
      <c r="D45" s="9"/>
      <c r="E45" s="9"/>
      <c r="F45" s="24"/>
      <c r="G45" s="9"/>
      <c r="H45" s="9"/>
      <c r="I45" s="9"/>
      <c r="J45" s="9"/>
      <c r="K45" s="9"/>
      <c r="L45" s="25"/>
      <c r="M45" s="9"/>
      <c r="N45" s="9" t="s">
        <v>179</v>
      </c>
      <c r="O45" s="9"/>
      <c r="P45" s="19" t="s">
        <v>16</v>
      </c>
      <c r="Q45" s="9">
        <v>2</v>
      </c>
      <c r="R45" s="9"/>
      <c r="S45" s="9"/>
      <c r="T45" s="9">
        <v>0</v>
      </c>
      <c r="U45" s="9"/>
      <c r="V45" s="21">
        <v>40</v>
      </c>
      <c r="W45" s="22">
        <v>0</v>
      </c>
      <c r="X45" s="9">
        <v>1</v>
      </c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s="38" customFormat="1" x14ac:dyDescent="0.25">
      <c r="A46" s="35">
        <v>5</v>
      </c>
      <c r="B46" s="35">
        <f>IF(C46="ΥΠΟ",1,3)</f>
        <v>1</v>
      </c>
      <c r="C46" s="35" t="s">
        <v>48</v>
      </c>
      <c r="D46" s="35" t="s">
        <v>10</v>
      </c>
      <c r="E46" s="35" t="s">
        <v>88</v>
      </c>
      <c r="F46" s="36" t="s">
        <v>89</v>
      </c>
      <c r="G46" s="35"/>
      <c r="H46" s="35"/>
      <c r="I46" s="35"/>
      <c r="J46" s="35"/>
      <c r="K46" s="62" t="s">
        <v>157</v>
      </c>
      <c r="L46" s="37" t="s">
        <v>104</v>
      </c>
      <c r="M46" s="35"/>
      <c r="N46" s="35"/>
      <c r="O46" s="35" t="s">
        <v>150</v>
      </c>
      <c r="P46" s="35" t="s">
        <v>11</v>
      </c>
      <c r="Q46" s="35">
        <v>5</v>
      </c>
      <c r="R46" s="35">
        <v>1</v>
      </c>
      <c r="S46" s="35">
        <v>5</v>
      </c>
      <c r="T46" s="35">
        <v>6</v>
      </c>
      <c r="U46" s="35"/>
      <c r="V46" s="35">
        <v>0</v>
      </c>
      <c r="W46" s="35">
        <v>1</v>
      </c>
      <c r="X46" s="35">
        <f>IF(ISEVEN(A46),2,1)</f>
        <v>1</v>
      </c>
      <c r="Y46" s="35">
        <v>0</v>
      </c>
      <c r="Z46" s="35">
        <v>0</v>
      </c>
      <c r="AA46" s="35">
        <v>1</v>
      </c>
      <c r="AB46" s="35">
        <v>1</v>
      </c>
      <c r="AC46" s="35">
        <v>0</v>
      </c>
      <c r="AD46" s="35">
        <v>0</v>
      </c>
      <c r="AE46" s="35">
        <v>0</v>
      </c>
      <c r="AF46" s="35">
        <v>25</v>
      </c>
      <c r="AG46" s="35"/>
      <c r="AH46" s="35"/>
    </row>
    <row r="47" spans="1:34" s="13" customFormat="1" x14ac:dyDescent="0.25">
      <c r="A47" s="9"/>
      <c r="B47" s="9"/>
      <c r="C47" s="9"/>
      <c r="D47" s="9"/>
      <c r="E47" s="9"/>
      <c r="F47" s="24"/>
      <c r="G47" s="9"/>
      <c r="H47" s="9"/>
      <c r="I47" s="9"/>
      <c r="J47" s="9"/>
      <c r="K47" s="9"/>
      <c r="L47" s="25"/>
      <c r="M47" s="9"/>
      <c r="N47" s="9" t="s">
        <v>158</v>
      </c>
      <c r="O47" s="9"/>
      <c r="P47" s="21" t="s">
        <v>11</v>
      </c>
      <c r="Q47" s="9">
        <v>3</v>
      </c>
      <c r="R47" s="9"/>
      <c r="S47" s="9"/>
      <c r="T47" s="9">
        <v>6</v>
      </c>
      <c r="U47" s="9"/>
      <c r="V47" s="21">
        <v>60</v>
      </c>
      <c r="W47" s="22">
        <v>0</v>
      </c>
      <c r="X47" s="9">
        <v>1</v>
      </c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s="13" customFormat="1" x14ac:dyDescent="0.25">
      <c r="A48" s="9"/>
      <c r="B48" s="9"/>
      <c r="C48" s="9"/>
      <c r="D48" s="9"/>
      <c r="E48" s="9"/>
      <c r="F48" s="24"/>
      <c r="G48" s="9"/>
      <c r="H48" s="9"/>
      <c r="I48" s="9"/>
      <c r="J48" s="9"/>
      <c r="K48" s="9"/>
      <c r="L48" s="25"/>
      <c r="M48" s="9"/>
      <c r="N48" s="9" t="s">
        <v>159</v>
      </c>
      <c r="O48" s="9"/>
      <c r="P48" s="19" t="s">
        <v>16</v>
      </c>
      <c r="Q48" s="9">
        <v>2</v>
      </c>
      <c r="R48" s="9"/>
      <c r="S48" s="9"/>
      <c r="T48" s="9">
        <v>0</v>
      </c>
      <c r="U48" s="9"/>
      <c r="V48" s="21">
        <v>40</v>
      </c>
      <c r="W48" s="22">
        <v>0</v>
      </c>
      <c r="X48" s="9">
        <v>1</v>
      </c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s="38" customFormat="1" x14ac:dyDescent="0.25">
      <c r="A49" s="35">
        <v>5</v>
      </c>
      <c r="B49" s="35">
        <f>IF(C49="ΥΠΟ",1,3)</f>
        <v>1</v>
      </c>
      <c r="C49" s="35" t="s">
        <v>48</v>
      </c>
      <c r="D49" s="35" t="s">
        <v>10</v>
      </c>
      <c r="E49" s="35" t="s">
        <v>88</v>
      </c>
      <c r="F49" s="36" t="s">
        <v>89</v>
      </c>
      <c r="G49" s="35"/>
      <c r="H49" s="35"/>
      <c r="I49" s="35"/>
      <c r="J49" s="35"/>
      <c r="K49" s="62" t="s">
        <v>188</v>
      </c>
      <c r="L49" s="37" t="s">
        <v>105</v>
      </c>
      <c r="M49" s="35"/>
      <c r="N49" s="35"/>
      <c r="O49" s="35"/>
      <c r="P49" s="35" t="s">
        <v>11</v>
      </c>
      <c r="Q49" s="35">
        <v>5</v>
      </c>
      <c r="R49" s="35">
        <v>1</v>
      </c>
      <c r="S49" s="35">
        <v>5</v>
      </c>
      <c r="T49" s="35">
        <v>5</v>
      </c>
      <c r="U49" s="35"/>
      <c r="V49" s="35">
        <v>0</v>
      </c>
      <c r="W49" s="35">
        <v>1</v>
      </c>
      <c r="X49" s="35">
        <f>IF(ISEVEN(A49),2,1)</f>
        <v>1</v>
      </c>
      <c r="Y49" s="35">
        <v>0</v>
      </c>
      <c r="Z49" s="35">
        <v>0</v>
      </c>
      <c r="AA49" s="35">
        <v>1</v>
      </c>
      <c r="AB49" s="35">
        <v>1</v>
      </c>
      <c r="AC49" s="35">
        <v>1</v>
      </c>
      <c r="AD49" s="35">
        <v>0</v>
      </c>
      <c r="AE49" s="35">
        <v>0</v>
      </c>
      <c r="AF49" s="35">
        <v>26</v>
      </c>
      <c r="AG49" s="35"/>
      <c r="AH49" s="35"/>
    </row>
    <row r="50" spans="1:34" s="13" customFormat="1" x14ac:dyDescent="0.25">
      <c r="A50" s="9"/>
      <c r="B50" s="9"/>
      <c r="C50" s="9"/>
      <c r="D50" s="9"/>
      <c r="E50" s="9"/>
      <c r="F50" s="24"/>
      <c r="G50" s="9"/>
      <c r="H50" s="9"/>
      <c r="I50" s="9"/>
      <c r="J50" s="9"/>
      <c r="K50" s="9"/>
      <c r="L50" s="25"/>
      <c r="M50" s="9"/>
      <c r="N50" s="9" t="s">
        <v>198</v>
      </c>
      <c r="O50" s="9"/>
      <c r="P50" s="21" t="s">
        <v>11</v>
      </c>
      <c r="Q50" s="9">
        <v>3</v>
      </c>
      <c r="R50" s="9"/>
      <c r="S50" s="9"/>
      <c r="T50" s="9">
        <v>5</v>
      </c>
      <c r="U50" s="9"/>
      <c r="V50" s="21">
        <v>60</v>
      </c>
      <c r="W50" s="22">
        <v>0</v>
      </c>
      <c r="X50" s="9">
        <v>1</v>
      </c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s="13" customFormat="1" x14ac:dyDescent="0.25">
      <c r="A51" s="9"/>
      <c r="B51" s="9"/>
      <c r="C51" s="9"/>
      <c r="D51" s="9"/>
      <c r="E51" s="9"/>
      <c r="F51" s="24"/>
      <c r="G51" s="9"/>
      <c r="H51" s="9"/>
      <c r="I51" s="9"/>
      <c r="J51" s="9"/>
      <c r="K51" s="9"/>
      <c r="L51" s="25"/>
      <c r="M51" s="9"/>
      <c r="N51" s="9" t="s">
        <v>199</v>
      </c>
      <c r="O51" s="9"/>
      <c r="P51" s="19" t="s">
        <v>16</v>
      </c>
      <c r="Q51" s="9">
        <v>2</v>
      </c>
      <c r="R51" s="9"/>
      <c r="S51" s="9"/>
      <c r="T51" s="9">
        <v>0</v>
      </c>
      <c r="U51" s="9"/>
      <c r="V51" s="21">
        <v>40</v>
      </c>
      <c r="W51" s="22">
        <v>0</v>
      </c>
      <c r="X51" s="9">
        <v>1</v>
      </c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s="38" customFormat="1" x14ac:dyDescent="0.25">
      <c r="A52" s="35">
        <v>5</v>
      </c>
      <c r="B52" s="35">
        <f t="shared" ref="B52:B56" si="6">IF(C52="ΥΠΟ",1,3)</f>
        <v>1</v>
      </c>
      <c r="C52" s="35" t="s">
        <v>48</v>
      </c>
      <c r="D52" s="35" t="s">
        <v>10</v>
      </c>
      <c r="E52" s="35" t="s">
        <v>90</v>
      </c>
      <c r="F52" s="36" t="s">
        <v>87</v>
      </c>
      <c r="G52" s="35"/>
      <c r="H52" s="35"/>
      <c r="I52" s="35"/>
      <c r="J52" s="35"/>
      <c r="K52" s="62" t="s">
        <v>171</v>
      </c>
      <c r="L52" s="37" t="s">
        <v>72</v>
      </c>
      <c r="M52" s="35"/>
      <c r="N52" s="35"/>
      <c r="O52" s="35"/>
      <c r="P52" s="35" t="s">
        <v>11</v>
      </c>
      <c r="Q52" s="35">
        <v>2</v>
      </c>
      <c r="R52" s="35">
        <v>1</v>
      </c>
      <c r="S52" s="35">
        <v>5</v>
      </c>
      <c r="T52" s="35">
        <v>4</v>
      </c>
      <c r="U52" s="35"/>
      <c r="V52" s="35">
        <v>100</v>
      </c>
      <c r="W52" s="35">
        <v>0</v>
      </c>
      <c r="X52" s="35">
        <f t="shared" si="1"/>
        <v>1</v>
      </c>
      <c r="Y52" s="35">
        <v>0</v>
      </c>
      <c r="Z52" s="35">
        <v>0</v>
      </c>
      <c r="AA52" s="35">
        <v>1</v>
      </c>
      <c r="AB52" s="35">
        <v>1</v>
      </c>
      <c r="AC52" s="35">
        <v>0</v>
      </c>
      <c r="AD52" s="35">
        <v>0</v>
      </c>
      <c r="AE52" s="35">
        <v>0</v>
      </c>
      <c r="AF52" s="35">
        <v>27</v>
      </c>
      <c r="AG52" s="35"/>
      <c r="AH52" s="35"/>
    </row>
    <row r="53" spans="1:34" s="38" customFormat="1" x14ac:dyDescent="0.25">
      <c r="A53" s="35">
        <v>5</v>
      </c>
      <c r="B53" s="35">
        <f t="shared" si="6"/>
        <v>3</v>
      </c>
      <c r="C53" s="35" t="s">
        <v>100</v>
      </c>
      <c r="D53" s="35" t="s">
        <v>101</v>
      </c>
      <c r="E53" s="35" t="s">
        <v>90</v>
      </c>
      <c r="F53" s="36" t="s">
        <v>87</v>
      </c>
      <c r="G53" s="35"/>
      <c r="H53" s="35"/>
      <c r="I53" s="35"/>
      <c r="J53" s="35"/>
      <c r="K53" s="62" t="s">
        <v>161</v>
      </c>
      <c r="L53" s="37" t="s">
        <v>106</v>
      </c>
      <c r="M53" s="35"/>
      <c r="N53" s="35"/>
      <c r="O53" s="35"/>
      <c r="P53" s="35" t="s">
        <v>11</v>
      </c>
      <c r="Q53" s="35">
        <v>2</v>
      </c>
      <c r="R53" s="35">
        <v>1</v>
      </c>
      <c r="S53" s="35">
        <v>5</v>
      </c>
      <c r="T53" s="35">
        <v>4</v>
      </c>
      <c r="U53" s="35"/>
      <c r="V53" s="35">
        <v>100</v>
      </c>
      <c r="W53" s="35">
        <v>0</v>
      </c>
      <c r="X53" s="35">
        <f t="shared" si="1"/>
        <v>1</v>
      </c>
      <c r="Y53" s="35">
        <v>0</v>
      </c>
      <c r="Z53" s="35">
        <v>0</v>
      </c>
      <c r="AA53" s="35">
        <v>1</v>
      </c>
      <c r="AB53" s="35">
        <v>1</v>
      </c>
      <c r="AC53" s="35">
        <v>0</v>
      </c>
      <c r="AD53" s="35">
        <v>0</v>
      </c>
      <c r="AE53" s="35">
        <v>0</v>
      </c>
      <c r="AF53" s="35">
        <v>28</v>
      </c>
      <c r="AG53" s="35"/>
      <c r="AH53" s="35"/>
    </row>
    <row r="54" spans="1:34" s="38" customFormat="1" x14ac:dyDescent="0.25">
      <c r="A54" s="35">
        <v>5</v>
      </c>
      <c r="B54" s="35">
        <f t="shared" si="6"/>
        <v>3</v>
      </c>
      <c r="C54" s="35" t="s">
        <v>100</v>
      </c>
      <c r="D54" s="35" t="s">
        <v>101</v>
      </c>
      <c r="E54" s="35" t="s">
        <v>91</v>
      </c>
      <c r="F54" s="36" t="s">
        <v>92</v>
      </c>
      <c r="G54" s="35"/>
      <c r="H54" s="35"/>
      <c r="I54" s="35"/>
      <c r="J54" s="35"/>
      <c r="K54" s="62" t="s">
        <v>138</v>
      </c>
      <c r="L54" s="37" t="s">
        <v>107</v>
      </c>
      <c r="M54" s="35"/>
      <c r="N54" s="35"/>
      <c r="O54" s="35"/>
      <c r="P54" s="35" t="s">
        <v>11</v>
      </c>
      <c r="Q54" s="35">
        <v>2</v>
      </c>
      <c r="R54" s="35">
        <v>1</v>
      </c>
      <c r="S54" s="35">
        <v>5</v>
      </c>
      <c r="T54" s="35">
        <v>4</v>
      </c>
      <c r="U54" s="35"/>
      <c r="V54" s="35">
        <v>100</v>
      </c>
      <c r="W54" s="35">
        <v>0</v>
      </c>
      <c r="X54" s="35">
        <f t="shared" si="1"/>
        <v>1</v>
      </c>
      <c r="Y54" s="35">
        <v>0</v>
      </c>
      <c r="Z54" s="35">
        <v>0</v>
      </c>
      <c r="AA54" s="35">
        <v>1</v>
      </c>
      <c r="AB54" s="35">
        <v>1</v>
      </c>
      <c r="AC54" s="35">
        <v>0</v>
      </c>
      <c r="AD54" s="35">
        <v>0</v>
      </c>
      <c r="AE54" s="35">
        <v>0</v>
      </c>
      <c r="AF54" s="35">
        <v>29</v>
      </c>
      <c r="AG54" s="35"/>
      <c r="AH54" s="35"/>
    </row>
    <row r="55" spans="1:34" s="42" customFormat="1" x14ac:dyDescent="0.25">
      <c r="A55" s="39">
        <v>6</v>
      </c>
      <c r="B55" s="39">
        <f t="shared" si="6"/>
        <v>1</v>
      </c>
      <c r="C55" s="39" t="s">
        <v>48</v>
      </c>
      <c r="D55" s="39" t="s">
        <v>10</v>
      </c>
      <c r="E55" s="39" t="s">
        <v>91</v>
      </c>
      <c r="F55" s="40" t="s">
        <v>92</v>
      </c>
      <c r="G55" s="39"/>
      <c r="H55" s="39"/>
      <c r="I55" s="39"/>
      <c r="J55" s="39"/>
      <c r="K55" s="63" t="s">
        <v>181</v>
      </c>
      <c r="L55" s="41" t="s">
        <v>108</v>
      </c>
      <c r="M55" s="39"/>
      <c r="N55" s="39"/>
      <c r="O55" s="39"/>
      <c r="P55" s="39" t="s">
        <v>11</v>
      </c>
      <c r="Q55" s="39">
        <v>3</v>
      </c>
      <c r="R55" s="39">
        <v>1</v>
      </c>
      <c r="S55" s="39">
        <v>5</v>
      </c>
      <c r="T55" s="39">
        <v>5</v>
      </c>
      <c r="U55" s="39"/>
      <c r="V55" s="39">
        <v>100</v>
      </c>
      <c r="W55" s="39">
        <v>0</v>
      </c>
      <c r="X55" s="39">
        <f t="shared" si="1"/>
        <v>2</v>
      </c>
      <c r="Y55" s="39">
        <v>0</v>
      </c>
      <c r="Z55" s="39">
        <v>0</v>
      </c>
      <c r="AA55" s="39">
        <v>1</v>
      </c>
      <c r="AB55" s="39">
        <v>1</v>
      </c>
      <c r="AC55" s="39">
        <v>0</v>
      </c>
      <c r="AD55" s="39">
        <v>0</v>
      </c>
      <c r="AE55" s="39">
        <v>0</v>
      </c>
      <c r="AF55" s="39">
        <v>30</v>
      </c>
      <c r="AG55" s="39"/>
      <c r="AH55" s="39"/>
    </row>
    <row r="56" spans="1:34" s="42" customFormat="1" x14ac:dyDescent="0.25">
      <c r="A56" s="39">
        <v>6</v>
      </c>
      <c r="B56" s="39">
        <f t="shared" si="6"/>
        <v>1</v>
      </c>
      <c r="C56" s="39" t="s">
        <v>48</v>
      </c>
      <c r="D56" s="39" t="s">
        <v>10</v>
      </c>
      <c r="E56" s="39" t="s">
        <v>88</v>
      </c>
      <c r="F56" s="40" t="s">
        <v>89</v>
      </c>
      <c r="G56" s="39"/>
      <c r="H56" s="39"/>
      <c r="I56" s="39"/>
      <c r="J56" s="39"/>
      <c r="K56" s="63" t="s">
        <v>189</v>
      </c>
      <c r="L56" s="41" t="s">
        <v>109</v>
      </c>
      <c r="M56" s="39"/>
      <c r="N56" s="39"/>
      <c r="O56" s="39" t="s">
        <v>164</v>
      </c>
      <c r="P56" s="39" t="s">
        <v>11</v>
      </c>
      <c r="Q56" s="39">
        <v>4</v>
      </c>
      <c r="R56" s="39">
        <v>1</v>
      </c>
      <c r="S56" s="39">
        <v>5</v>
      </c>
      <c r="T56" s="39">
        <v>5</v>
      </c>
      <c r="U56" s="39"/>
      <c r="V56" s="39">
        <v>0</v>
      </c>
      <c r="W56" s="39">
        <v>1</v>
      </c>
      <c r="X56" s="39">
        <f>IF(ISEVEN(A56),2,1)</f>
        <v>2</v>
      </c>
      <c r="Y56" s="39">
        <v>0</v>
      </c>
      <c r="Z56" s="39">
        <v>0</v>
      </c>
      <c r="AA56" s="39">
        <v>1</v>
      </c>
      <c r="AB56" s="39">
        <v>1</v>
      </c>
      <c r="AC56" s="39">
        <v>0</v>
      </c>
      <c r="AD56" s="39">
        <v>0</v>
      </c>
      <c r="AE56" s="39">
        <v>0</v>
      </c>
      <c r="AF56" s="39">
        <v>31</v>
      </c>
      <c r="AG56" s="39"/>
      <c r="AH56" s="39"/>
    </row>
    <row r="57" spans="1:34" s="13" customFormat="1" x14ac:dyDescent="0.25">
      <c r="A57" s="9"/>
      <c r="B57" s="9"/>
      <c r="C57" s="9"/>
      <c r="D57" s="9"/>
      <c r="E57" s="9"/>
      <c r="F57" s="24"/>
      <c r="G57" s="9"/>
      <c r="H57" s="9"/>
      <c r="I57" s="9"/>
      <c r="J57" s="9"/>
      <c r="K57" s="9"/>
      <c r="L57" s="25"/>
      <c r="M57" s="9"/>
      <c r="N57" s="9" t="s">
        <v>200</v>
      </c>
      <c r="O57" s="9"/>
      <c r="P57" s="21" t="s">
        <v>11</v>
      </c>
      <c r="Q57" s="9">
        <v>2</v>
      </c>
      <c r="R57" s="9"/>
      <c r="S57" s="9"/>
      <c r="T57" s="9">
        <v>5</v>
      </c>
      <c r="U57" s="9"/>
      <c r="V57" s="21">
        <v>60</v>
      </c>
      <c r="W57" s="21">
        <v>0</v>
      </c>
      <c r="X57" s="9">
        <v>2</v>
      </c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s="13" customFormat="1" ht="15.75" customHeight="1" x14ac:dyDescent="0.25">
      <c r="A58" s="9"/>
      <c r="B58" s="9"/>
      <c r="C58" s="9"/>
      <c r="D58" s="9"/>
      <c r="E58" s="9"/>
      <c r="F58" s="24"/>
      <c r="G58" s="9"/>
      <c r="H58" s="9"/>
      <c r="I58" s="9"/>
      <c r="J58" s="9"/>
      <c r="K58" s="9"/>
      <c r="L58" s="25"/>
      <c r="M58" s="9"/>
      <c r="N58" s="9" t="s">
        <v>201</v>
      </c>
      <c r="O58" s="9"/>
      <c r="P58" s="19" t="s">
        <v>16</v>
      </c>
      <c r="Q58" s="9">
        <v>2</v>
      </c>
      <c r="R58" s="9"/>
      <c r="S58" s="9"/>
      <c r="T58" s="9">
        <v>0</v>
      </c>
      <c r="U58" s="9"/>
      <c r="V58" s="21">
        <v>40</v>
      </c>
      <c r="W58" s="21">
        <v>0</v>
      </c>
      <c r="X58" s="9">
        <v>2</v>
      </c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s="42" customFormat="1" x14ac:dyDescent="0.25">
      <c r="A59" s="39">
        <v>6</v>
      </c>
      <c r="B59" s="39">
        <f t="shared" ref="B59:B60" si="7">IF(C59="ΥΠΟ",1,3)</f>
        <v>1</v>
      </c>
      <c r="C59" s="39" t="s">
        <v>48</v>
      </c>
      <c r="D59" s="39" t="s">
        <v>10</v>
      </c>
      <c r="E59" s="39" t="s">
        <v>90</v>
      </c>
      <c r="F59" s="40" t="s">
        <v>87</v>
      </c>
      <c r="G59" s="39"/>
      <c r="H59" s="39"/>
      <c r="I59" s="39"/>
      <c r="J59" s="39"/>
      <c r="K59" s="63" t="s">
        <v>176</v>
      </c>
      <c r="L59" s="41" t="s">
        <v>110</v>
      </c>
      <c r="M59" s="39"/>
      <c r="N59" s="39"/>
      <c r="O59" s="39"/>
      <c r="P59" s="39" t="s">
        <v>11</v>
      </c>
      <c r="Q59" s="39">
        <v>4</v>
      </c>
      <c r="R59" s="39">
        <v>1</v>
      </c>
      <c r="S59" s="39">
        <v>5</v>
      </c>
      <c r="T59" s="39">
        <v>6</v>
      </c>
      <c r="U59" s="39"/>
      <c r="V59" s="39">
        <v>100</v>
      </c>
      <c r="W59" s="39">
        <v>0</v>
      </c>
      <c r="X59" s="39">
        <f t="shared" si="1"/>
        <v>2</v>
      </c>
      <c r="Y59" s="39">
        <v>0</v>
      </c>
      <c r="Z59" s="39">
        <v>0</v>
      </c>
      <c r="AA59" s="39">
        <v>1</v>
      </c>
      <c r="AB59" s="39">
        <v>1</v>
      </c>
      <c r="AC59" s="39">
        <v>0</v>
      </c>
      <c r="AD59" s="39">
        <v>0</v>
      </c>
      <c r="AE59" s="39">
        <v>0</v>
      </c>
      <c r="AF59" s="39">
        <v>32</v>
      </c>
      <c r="AG59" s="39"/>
      <c r="AH59" s="39"/>
    </row>
    <row r="60" spans="1:34" s="42" customFormat="1" x14ac:dyDescent="0.25">
      <c r="A60" s="39">
        <v>6</v>
      </c>
      <c r="B60" s="39">
        <f t="shared" si="7"/>
        <v>1</v>
      </c>
      <c r="C60" s="39" t="s">
        <v>48</v>
      </c>
      <c r="D60" s="39" t="s">
        <v>10</v>
      </c>
      <c r="E60" s="39" t="s">
        <v>91</v>
      </c>
      <c r="F60" s="40" t="s">
        <v>92</v>
      </c>
      <c r="G60" s="39"/>
      <c r="H60" s="39"/>
      <c r="I60" s="39"/>
      <c r="J60" s="39"/>
      <c r="K60" s="63" t="s">
        <v>167</v>
      </c>
      <c r="L60" s="41" t="s">
        <v>111</v>
      </c>
      <c r="M60" s="39"/>
      <c r="N60" s="39"/>
      <c r="O60" s="39"/>
      <c r="P60" s="39" t="s">
        <v>11</v>
      </c>
      <c r="Q60" s="39">
        <v>4</v>
      </c>
      <c r="R60" s="39">
        <v>1</v>
      </c>
      <c r="S60" s="39">
        <v>5</v>
      </c>
      <c r="T60" s="39">
        <v>5</v>
      </c>
      <c r="U60" s="39"/>
      <c r="V60" s="39">
        <v>0</v>
      </c>
      <c r="W60" s="39">
        <v>1</v>
      </c>
      <c r="X60" s="39">
        <f>IF(ISEVEN(A60),2,1)</f>
        <v>2</v>
      </c>
      <c r="Y60" s="39">
        <v>0</v>
      </c>
      <c r="Z60" s="39">
        <v>0</v>
      </c>
      <c r="AA60" s="39">
        <v>1</v>
      </c>
      <c r="AB60" s="39">
        <v>1</v>
      </c>
      <c r="AC60" s="39">
        <v>1</v>
      </c>
      <c r="AD60" s="39">
        <v>0</v>
      </c>
      <c r="AE60" s="39">
        <v>0</v>
      </c>
      <c r="AF60" s="39">
        <v>33</v>
      </c>
      <c r="AG60" s="39"/>
      <c r="AH60" s="39"/>
    </row>
    <row r="61" spans="1:34" s="13" customFormat="1" x14ac:dyDescent="0.25">
      <c r="A61" s="9"/>
      <c r="B61" s="9"/>
      <c r="C61" s="9"/>
      <c r="D61" s="9"/>
      <c r="E61" s="9"/>
      <c r="F61" s="24"/>
      <c r="G61" s="9"/>
      <c r="H61" s="9"/>
      <c r="I61" s="9"/>
      <c r="J61" s="9"/>
      <c r="K61" s="9"/>
      <c r="L61" s="25"/>
      <c r="M61" s="9"/>
      <c r="N61" s="9" t="s">
        <v>168</v>
      </c>
      <c r="O61" s="9"/>
      <c r="P61" s="21" t="s">
        <v>11</v>
      </c>
      <c r="Q61" s="9">
        <v>2</v>
      </c>
      <c r="R61" s="9"/>
      <c r="S61" s="9"/>
      <c r="T61" s="9">
        <v>5</v>
      </c>
      <c r="U61" s="9"/>
      <c r="V61" s="21">
        <v>60</v>
      </c>
      <c r="W61" s="22">
        <v>0</v>
      </c>
      <c r="X61" s="9">
        <v>2</v>
      </c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s="13" customFormat="1" x14ac:dyDescent="0.25">
      <c r="A62" s="9"/>
      <c r="B62" s="9"/>
      <c r="C62" s="9"/>
      <c r="D62" s="9"/>
      <c r="E62" s="9"/>
      <c r="F62" s="24"/>
      <c r="G62" s="9"/>
      <c r="H62" s="9"/>
      <c r="I62" s="9"/>
      <c r="J62" s="9"/>
      <c r="K62" s="9"/>
      <c r="L62" s="25"/>
      <c r="M62" s="9"/>
      <c r="N62" s="9" t="s">
        <v>169</v>
      </c>
      <c r="O62" s="9"/>
      <c r="P62" s="19" t="s">
        <v>16</v>
      </c>
      <c r="Q62" s="9">
        <v>2</v>
      </c>
      <c r="R62" s="9"/>
      <c r="S62" s="9"/>
      <c r="T62" s="9">
        <v>0</v>
      </c>
      <c r="U62" s="9"/>
      <c r="V62" s="21">
        <v>40</v>
      </c>
      <c r="W62" s="22">
        <v>0</v>
      </c>
      <c r="X62" s="9">
        <v>2</v>
      </c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s="42" customFormat="1" x14ac:dyDescent="0.25">
      <c r="A63" s="39">
        <v>6</v>
      </c>
      <c r="B63" s="39">
        <f>IF(C63="ΥΠΟ",1,3)</f>
        <v>1</v>
      </c>
      <c r="C63" s="39" t="s">
        <v>48</v>
      </c>
      <c r="D63" s="39" t="s">
        <v>10</v>
      </c>
      <c r="E63" s="39" t="s">
        <v>88</v>
      </c>
      <c r="F63" s="40" t="s">
        <v>89</v>
      </c>
      <c r="G63" s="39"/>
      <c r="H63" s="39"/>
      <c r="I63" s="39"/>
      <c r="J63" s="39"/>
      <c r="K63" s="63" t="s">
        <v>172</v>
      </c>
      <c r="L63" s="43" t="s">
        <v>112</v>
      </c>
      <c r="M63" s="39"/>
      <c r="N63" s="39"/>
      <c r="O63" s="39" t="s">
        <v>211</v>
      </c>
      <c r="P63" s="39" t="s">
        <v>11</v>
      </c>
      <c r="Q63" s="39">
        <v>4</v>
      </c>
      <c r="R63" s="39">
        <v>1</v>
      </c>
      <c r="S63" s="39">
        <v>5</v>
      </c>
      <c r="T63" s="39">
        <v>5</v>
      </c>
      <c r="U63" s="39"/>
      <c r="V63" s="39">
        <v>0</v>
      </c>
      <c r="W63" s="39">
        <v>1</v>
      </c>
      <c r="X63" s="39">
        <f>IF(ISEVEN(A63),2,1)</f>
        <v>2</v>
      </c>
      <c r="Y63" s="39">
        <v>0</v>
      </c>
      <c r="Z63" s="39">
        <v>0</v>
      </c>
      <c r="AA63" s="39">
        <v>1</v>
      </c>
      <c r="AB63" s="39">
        <v>1</v>
      </c>
      <c r="AC63" s="39">
        <v>0</v>
      </c>
      <c r="AD63" s="39">
        <v>0</v>
      </c>
      <c r="AE63" s="39">
        <v>0</v>
      </c>
      <c r="AF63" s="44">
        <v>34</v>
      </c>
      <c r="AG63" s="39"/>
      <c r="AH63" s="39"/>
    </row>
    <row r="64" spans="1:34" s="13" customFormat="1" x14ac:dyDescent="0.25">
      <c r="A64" s="9"/>
      <c r="B64" s="9"/>
      <c r="C64" s="9"/>
      <c r="D64" s="9"/>
      <c r="E64" s="9"/>
      <c r="F64" s="24"/>
      <c r="G64" s="9"/>
      <c r="H64" s="9"/>
      <c r="I64" s="9"/>
      <c r="J64" s="9"/>
      <c r="K64" s="9"/>
      <c r="L64" s="25"/>
      <c r="M64" s="9"/>
      <c r="N64" s="9" t="s">
        <v>202</v>
      </c>
      <c r="O64" s="9"/>
      <c r="P64" s="21" t="s">
        <v>11</v>
      </c>
      <c r="Q64" s="9">
        <v>2</v>
      </c>
      <c r="R64" s="9"/>
      <c r="S64" s="9"/>
      <c r="T64" s="9">
        <v>5</v>
      </c>
      <c r="U64" s="9"/>
      <c r="V64" s="21">
        <v>60</v>
      </c>
      <c r="W64" s="21">
        <v>0</v>
      </c>
      <c r="X64" s="9">
        <v>2</v>
      </c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s="13" customFormat="1" x14ac:dyDescent="0.25">
      <c r="A65" s="9"/>
      <c r="B65" s="9"/>
      <c r="C65" s="9"/>
      <c r="D65" s="9"/>
      <c r="E65" s="9"/>
      <c r="F65" s="24"/>
      <c r="G65" s="9"/>
      <c r="H65" s="9"/>
      <c r="I65" s="9"/>
      <c r="J65" s="9"/>
      <c r="K65" s="9"/>
      <c r="L65" s="25"/>
      <c r="M65" s="9"/>
      <c r="N65" s="9" t="s">
        <v>203</v>
      </c>
      <c r="O65" s="9"/>
      <c r="P65" s="19" t="s">
        <v>16</v>
      </c>
      <c r="Q65" s="9">
        <v>2</v>
      </c>
      <c r="R65" s="9"/>
      <c r="S65" s="9"/>
      <c r="T65" s="9">
        <v>0</v>
      </c>
      <c r="U65" s="9"/>
      <c r="V65" s="21">
        <v>40</v>
      </c>
      <c r="W65" s="21">
        <v>0</v>
      </c>
      <c r="X65" s="9">
        <v>2</v>
      </c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s="42" customFormat="1" x14ac:dyDescent="0.25">
      <c r="A66" s="39">
        <v>6</v>
      </c>
      <c r="B66" s="39">
        <f t="shared" ref="B66:B68" si="8">IF(C66="ΥΠΟ",1,3)</f>
        <v>3</v>
      </c>
      <c r="C66" s="39" t="s">
        <v>100</v>
      </c>
      <c r="D66" s="39" t="s">
        <v>101</v>
      </c>
      <c r="E66" s="39" t="s">
        <v>90</v>
      </c>
      <c r="F66" s="40" t="s">
        <v>87</v>
      </c>
      <c r="G66" s="39"/>
      <c r="H66" s="39"/>
      <c r="I66" s="39"/>
      <c r="J66" s="39"/>
      <c r="K66" s="63" t="s">
        <v>191</v>
      </c>
      <c r="L66" s="41" t="s">
        <v>113</v>
      </c>
      <c r="M66" s="39"/>
      <c r="N66" s="39"/>
      <c r="O66" s="39"/>
      <c r="P66" s="39" t="s">
        <v>11</v>
      </c>
      <c r="Q66" s="39">
        <v>2</v>
      </c>
      <c r="R66" s="39">
        <v>1</v>
      </c>
      <c r="S66" s="39">
        <v>5</v>
      </c>
      <c r="T66" s="39">
        <v>4</v>
      </c>
      <c r="U66" s="39"/>
      <c r="V66" s="39">
        <v>100</v>
      </c>
      <c r="W66" s="39">
        <v>0</v>
      </c>
      <c r="X66" s="39">
        <f t="shared" si="1"/>
        <v>2</v>
      </c>
      <c r="Y66" s="39">
        <v>0</v>
      </c>
      <c r="Z66" s="39">
        <v>0</v>
      </c>
      <c r="AA66" s="39">
        <v>1</v>
      </c>
      <c r="AB66" s="39">
        <v>1</v>
      </c>
      <c r="AC66" s="39">
        <v>0</v>
      </c>
      <c r="AD66" s="39">
        <v>0</v>
      </c>
      <c r="AE66" s="39">
        <v>0</v>
      </c>
      <c r="AF66" s="39">
        <v>35</v>
      </c>
      <c r="AG66" s="39"/>
      <c r="AH66" s="39"/>
    </row>
    <row r="67" spans="1:34" s="42" customFormat="1" x14ac:dyDescent="0.25">
      <c r="A67" s="39">
        <v>6</v>
      </c>
      <c r="B67" s="39">
        <f t="shared" si="8"/>
        <v>3</v>
      </c>
      <c r="C67" s="39" t="s">
        <v>100</v>
      </c>
      <c r="D67" s="39" t="s">
        <v>101</v>
      </c>
      <c r="E67" s="39" t="s">
        <v>91</v>
      </c>
      <c r="F67" s="40" t="s">
        <v>92</v>
      </c>
      <c r="G67" s="39"/>
      <c r="H67" s="39"/>
      <c r="I67" s="39"/>
      <c r="J67" s="39"/>
      <c r="K67" s="63" t="s">
        <v>190</v>
      </c>
      <c r="L67" s="41" t="s">
        <v>114</v>
      </c>
      <c r="M67" s="39"/>
      <c r="N67" s="39"/>
      <c r="O67" s="39"/>
      <c r="P67" s="39" t="s">
        <v>11</v>
      </c>
      <c r="Q67" s="39">
        <v>2</v>
      </c>
      <c r="R67" s="39">
        <v>1</v>
      </c>
      <c r="S67" s="39">
        <v>5</v>
      </c>
      <c r="T67" s="39">
        <v>4</v>
      </c>
      <c r="U67" s="39"/>
      <c r="V67" s="39">
        <v>100</v>
      </c>
      <c r="W67" s="39">
        <v>0</v>
      </c>
      <c r="X67" s="39">
        <f t="shared" si="1"/>
        <v>2</v>
      </c>
      <c r="Y67" s="39">
        <v>0</v>
      </c>
      <c r="Z67" s="39">
        <v>0</v>
      </c>
      <c r="AA67" s="39">
        <v>1</v>
      </c>
      <c r="AB67" s="39">
        <v>1</v>
      </c>
      <c r="AC67" s="39">
        <v>0</v>
      </c>
      <c r="AD67" s="39">
        <v>0</v>
      </c>
      <c r="AE67" s="39">
        <v>0</v>
      </c>
      <c r="AF67" s="39">
        <v>36</v>
      </c>
      <c r="AG67" s="39"/>
      <c r="AH67" s="39"/>
    </row>
    <row r="68" spans="1:34" s="48" customFormat="1" x14ac:dyDescent="0.25">
      <c r="A68" s="45">
        <v>7</v>
      </c>
      <c r="B68" s="45">
        <f t="shared" si="8"/>
        <v>1</v>
      </c>
      <c r="C68" s="45" t="s">
        <v>48</v>
      </c>
      <c r="D68" s="45" t="s">
        <v>10</v>
      </c>
      <c r="E68" s="45" t="s">
        <v>88</v>
      </c>
      <c r="F68" s="46" t="s">
        <v>89</v>
      </c>
      <c r="G68" s="45"/>
      <c r="H68" s="45"/>
      <c r="I68" s="45"/>
      <c r="J68" s="45"/>
      <c r="K68" s="64" t="s">
        <v>192</v>
      </c>
      <c r="L68" s="47" t="s">
        <v>115</v>
      </c>
      <c r="M68" s="45"/>
      <c r="N68" s="45"/>
      <c r="O68" s="45" t="s">
        <v>140</v>
      </c>
      <c r="P68" s="45" t="s">
        <v>11</v>
      </c>
      <c r="Q68" s="45">
        <v>4</v>
      </c>
      <c r="R68" s="45">
        <v>1</v>
      </c>
      <c r="S68" s="45">
        <v>5</v>
      </c>
      <c r="T68" s="45">
        <v>6</v>
      </c>
      <c r="U68" s="45"/>
      <c r="V68" s="45">
        <v>0</v>
      </c>
      <c r="W68" s="45">
        <v>1</v>
      </c>
      <c r="X68" s="45">
        <f>IF(ISEVEN(A68),2,1)</f>
        <v>1</v>
      </c>
      <c r="Y68" s="45">
        <v>0</v>
      </c>
      <c r="Z68" s="45">
        <v>0</v>
      </c>
      <c r="AA68" s="45">
        <v>1</v>
      </c>
      <c r="AB68" s="45">
        <v>1</v>
      </c>
      <c r="AC68" s="45">
        <v>1</v>
      </c>
      <c r="AD68" s="45">
        <v>0</v>
      </c>
      <c r="AE68" s="45">
        <v>0</v>
      </c>
      <c r="AF68" s="45">
        <v>37</v>
      </c>
      <c r="AG68" s="45"/>
      <c r="AH68" s="45"/>
    </row>
    <row r="69" spans="1:34" s="13" customFormat="1" x14ac:dyDescent="0.25">
      <c r="A69" s="9"/>
      <c r="B69" s="9"/>
      <c r="C69" s="9"/>
      <c r="D69" s="9"/>
      <c r="E69" s="9"/>
      <c r="F69" s="24"/>
      <c r="G69" s="9"/>
      <c r="H69" s="9"/>
      <c r="I69" s="9"/>
      <c r="J69" s="9"/>
      <c r="K69" s="9"/>
      <c r="L69" s="25"/>
      <c r="M69" s="9"/>
      <c r="N69" s="9" t="s">
        <v>204</v>
      </c>
      <c r="O69" s="9"/>
      <c r="P69" s="21" t="s">
        <v>11</v>
      </c>
      <c r="Q69" s="9">
        <v>2</v>
      </c>
      <c r="R69" s="9"/>
      <c r="S69" s="9"/>
      <c r="T69" s="9">
        <v>6</v>
      </c>
      <c r="U69" s="9"/>
      <c r="V69" s="21">
        <v>60</v>
      </c>
      <c r="W69" s="21">
        <v>0</v>
      </c>
      <c r="X69" s="9">
        <v>1</v>
      </c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s="13" customFormat="1" x14ac:dyDescent="0.25">
      <c r="A70" s="9"/>
      <c r="B70" s="9"/>
      <c r="C70" s="9"/>
      <c r="D70" s="9"/>
      <c r="E70" s="9"/>
      <c r="F70" s="24"/>
      <c r="G70" s="9"/>
      <c r="H70" s="9"/>
      <c r="I70" s="9"/>
      <c r="J70" s="9"/>
      <c r="K70" s="9"/>
      <c r="L70" s="25"/>
      <c r="M70" s="9"/>
      <c r="N70" s="9" t="s">
        <v>205</v>
      </c>
      <c r="O70" s="9"/>
      <c r="P70" s="19" t="s">
        <v>16</v>
      </c>
      <c r="Q70" s="9">
        <v>2</v>
      </c>
      <c r="R70" s="9"/>
      <c r="S70" s="9"/>
      <c r="T70" s="9">
        <v>0</v>
      </c>
      <c r="U70" s="9"/>
      <c r="V70" s="21">
        <v>40</v>
      </c>
      <c r="W70" s="21">
        <v>0</v>
      </c>
      <c r="X70" s="9">
        <v>1</v>
      </c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s="48" customFormat="1" x14ac:dyDescent="0.25">
      <c r="A71" s="45">
        <v>7</v>
      </c>
      <c r="B71" s="45">
        <f>IF(C71="ΥΠΟ",1,3)</f>
        <v>1</v>
      </c>
      <c r="C71" s="45" t="s">
        <v>48</v>
      </c>
      <c r="D71" s="45" t="s">
        <v>10</v>
      </c>
      <c r="E71" s="45" t="s">
        <v>88</v>
      </c>
      <c r="F71" s="46" t="s">
        <v>89</v>
      </c>
      <c r="G71" s="45"/>
      <c r="H71" s="45"/>
      <c r="I71" s="45"/>
      <c r="J71" s="45"/>
      <c r="K71" s="64" t="s">
        <v>184</v>
      </c>
      <c r="L71" s="47" t="s">
        <v>116</v>
      </c>
      <c r="M71" s="45"/>
      <c r="N71" s="45"/>
      <c r="O71" s="45"/>
      <c r="P71" s="45" t="s">
        <v>11</v>
      </c>
      <c r="Q71" s="45">
        <v>5</v>
      </c>
      <c r="R71" s="45">
        <v>1</v>
      </c>
      <c r="S71" s="45">
        <v>5</v>
      </c>
      <c r="T71" s="45">
        <v>7</v>
      </c>
      <c r="U71" s="45"/>
      <c r="V71" s="45">
        <v>0</v>
      </c>
      <c r="W71" s="45">
        <v>1</v>
      </c>
      <c r="X71" s="45">
        <f>IF(ISEVEN(A71),2,1)</f>
        <v>1</v>
      </c>
      <c r="Y71" s="45">
        <v>0</v>
      </c>
      <c r="Z71" s="45">
        <v>0</v>
      </c>
      <c r="AA71" s="45">
        <v>1</v>
      </c>
      <c r="AB71" s="45">
        <v>1</v>
      </c>
      <c r="AC71" s="45">
        <v>0</v>
      </c>
      <c r="AD71" s="45">
        <v>0</v>
      </c>
      <c r="AE71" s="45">
        <v>0</v>
      </c>
      <c r="AF71" s="45">
        <v>38</v>
      </c>
      <c r="AG71" s="45"/>
      <c r="AH71" s="45"/>
    </row>
    <row r="72" spans="1:34" s="13" customFormat="1" x14ac:dyDescent="0.25">
      <c r="A72" s="9"/>
      <c r="B72" s="9"/>
      <c r="C72" s="9"/>
      <c r="D72" s="9"/>
      <c r="E72" s="9"/>
      <c r="F72" s="24"/>
      <c r="G72" s="9"/>
      <c r="H72" s="9"/>
      <c r="I72" s="9"/>
      <c r="J72" s="9"/>
      <c r="K72" s="9"/>
      <c r="L72" s="25"/>
      <c r="M72" s="9"/>
      <c r="N72" s="9" t="s">
        <v>206</v>
      </c>
      <c r="O72" s="9"/>
      <c r="P72" s="21" t="s">
        <v>11</v>
      </c>
      <c r="Q72" s="9">
        <v>3</v>
      </c>
      <c r="R72" s="9"/>
      <c r="S72" s="9"/>
      <c r="T72" s="9">
        <v>7</v>
      </c>
      <c r="U72" s="9"/>
      <c r="V72" s="21">
        <v>60</v>
      </c>
      <c r="W72" s="22">
        <v>0</v>
      </c>
      <c r="X72" s="9">
        <v>1</v>
      </c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s="13" customFormat="1" x14ac:dyDescent="0.25">
      <c r="A73" s="9"/>
      <c r="B73" s="9"/>
      <c r="C73" s="9"/>
      <c r="D73" s="9"/>
      <c r="E73" s="9"/>
      <c r="F73" s="24"/>
      <c r="G73" s="9"/>
      <c r="H73" s="9"/>
      <c r="I73" s="9"/>
      <c r="J73" s="9"/>
      <c r="K73" s="9"/>
      <c r="L73" s="25"/>
      <c r="M73" s="9"/>
      <c r="N73" s="9" t="s">
        <v>207</v>
      </c>
      <c r="O73" s="9"/>
      <c r="P73" s="19" t="s">
        <v>16</v>
      </c>
      <c r="Q73" s="9">
        <v>2</v>
      </c>
      <c r="R73" s="9"/>
      <c r="S73" s="9"/>
      <c r="T73" s="9">
        <v>0</v>
      </c>
      <c r="U73" s="9"/>
      <c r="V73" s="21">
        <v>40</v>
      </c>
      <c r="W73" s="22">
        <v>0</v>
      </c>
      <c r="X73" s="9">
        <v>1</v>
      </c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s="48" customFormat="1" x14ac:dyDescent="0.25">
      <c r="A74" s="45">
        <v>7</v>
      </c>
      <c r="B74" s="45">
        <f t="shared" ref="B74:B84" si="9">IF(C74="ΥΠΟ",1,3)</f>
        <v>1</v>
      </c>
      <c r="C74" s="45" t="s">
        <v>48</v>
      </c>
      <c r="D74" s="45" t="s">
        <v>10</v>
      </c>
      <c r="E74" s="45" t="s">
        <v>91</v>
      </c>
      <c r="F74" s="46" t="s">
        <v>92</v>
      </c>
      <c r="G74" s="45"/>
      <c r="H74" s="45"/>
      <c r="I74" s="45"/>
      <c r="J74" s="45"/>
      <c r="K74" s="64" t="s">
        <v>163</v>
      </c>
      <c r="L74" s="47" t="s">
        <v>117</v>
      </c>
      <c r="M74" s="45"/>
      <c r="N74" s="45"/>
      <c r="O74" s="45"/>
      <c r="P74" s="45" t="s">
        <v>11</v>
      </c>
      <c r="Q74" s="45">
        <v>3</v>
      </c>
      <c r="R74" s="45">
        <v>1</v>
      </c>
      <c r="S74" s="45">
        <v>5</v>
      </c>
      <c r="T74" s="45">
        <v>5</v>
      </c>
      <c r="U74" s="45"/>
      <c r="V74" s="45">
        <v>100</v>
      </c>
      <c r="W74" s="45">
        <v>0</v>
      </c>
      <c r="X74" s="45">
        <f t="shared" si="1"/>
        <v>1</v>
      </c>
      <c r="Y74" s="45">
        <v>0</v>
      </c>
      <c r="Z74" s="45">
        <v>0</v>
      </c>
      <c r="AA74" s="45">
        <v>1</v>
      </c>
      <c r="AB74" s="45">
        <v>1</v>
      </c>
      <c r="AC74" s="45">
        <v>0</v>
      </c>
      <c r="AD74" s="45">
        <v>0</v>
      </c>
      <c r="AE74" s="45">
        <v>0</v>
      </c>
      <c r="AF74" s="45">
        <v>39</v>
      </c>
      <c r="AG74" s="45"/>
      <c r="AH74" s="45"/>
    </row>
    <row r="75" spans="1:34" s="48" customFormat="1" x14ac:dyDescent="0.25">
      <c r="A75" s="45">
        <v>7</v>
      </c>
      <c r="B75" s="45">
        <f t="shared" si="9"/>
        <v>1</v>
      </c>
      <c r="C75" s="45" t="s">
        <v>48</v>
      </c>
      <c r="D75" s="45" t="s">
        <v>10</v>
      </c>
      <c r="E75" s="45" t="s">
        <v>88</v>
      </c>
      <c r="F75" s="46" t="s">
        <v>89</v>
      </c>
      <c r="G75" s="45"/>
      <c r="H75" s="45"/>
      <c r="I75" s="45"/>
      <c r="J75" s="45"/>
      <c r="K75" s="64" t="s">
        <v>193</v>
      </c>
      <c r="L75" s="47" t="s">
        <v>118</v>
      </c>
      <c r="M75" s="45"/>
      <c r="N75" s="45"/>
      <c r="O75" s="45"/>
      <c r="P75" s="45" t="s">
        <v>11</v>
      </c>
      <c r="Q75" s="45">
        <v>2</v>
      </c>
      <c r="R75" s="45">
        <v>1</v>
      </c>
      <c r="S75" s="45">
        <v>5</v>
      </c>
      <c r="T75" s="45">
        <v>4</v>
      </c>
      <c r="U75" s="45"/>
      <c r="V75" s="45">
        <v>100</v>
      </c>
      <c r="W75" s="45">
        <v>0</v>
      </c>
      <c r="X75" s="45">
        <f t="shared" si="1"/>
        <v>1</v>
      </c>
      <c r="Y75" s="45">
        <v>0</v>
      </c>
      <c r="Z75" s="45">
        <v>0</v>
      </c>
      <c r="AA75" s="45">
        <v>1</v>
      </c>
      <c r="AB75" s="45">
        <v>1</v>
      </c>
      <c r="AC75" s="45">
        <v>0</v>
      </c>
      <c r="AD75" s="45">
        <v>0</v>
      </c>
      <c r="AE75" s="45">
        <v>0</v>
      </c>
      <c r="AF75" s="45">
        <v>40</v>
      </c>
      <c r="AG75" s="45"/>
      <c r="AH75" s="45"/>
    </row>
    <row r="76" spans="1:34" s="48" customFormat="1" x14ac:dyDescent="0.25">
      <c r="A76" s="45">
        <v>7</v>
      </c>
      <c r="B76" s="45">
        <f t="shared" si="9"/>
        <v>3</v>
      </c>
      <c r="C76" s="45" t="s">
        <v>100</v>
      </c>
      <c r="D76" s="45" t="s">
        <v>101</v>
      </c>
      <c r="E76" s="45" t="s">
        <v>88</v>
      </c>
      <c r="F76" s="46" t="s">
        <v>89</v>
      </c>
      <c r="G76" s="45"/>
      <c r="H76" s="45"/>
      <c r="I76" s="45"/>
      <c r="J76" s="45"/>
      <c r="K76" s="64" t="s">
        <v>194</v>
      </c>
      <c r="L76" s="47" t="s">
        <v>119</v>
      </c>
      <c r="M76" s="45"/>
      <c r="N76" s="45"/>
      <c r="O76" s="45"/>
      <c r="P76" s="45" t="s">
        <v>11</v>
      </c>
      <c r="Q76" s="45">
        <v>2</v>
      </c>
      <c r="R76" s="45">
        <v>1</v>
      </c>
      <c r="S76" s="45">
        <v>5</v>
      </c>
      <c r="T76" s="45">
        <v>4</v>
      </c>
      <c r="U76" s="45"/>
      <c r="V76" s="45">
        <v>100</v>
      </c>
      <c r="W76" s="45">
        <v>0</v>
      </c>
      <c r="X76" s="45">
        <f t="shared" si="1"/>
        <v>1</v>
      </c>
      <c r="Y76" s="45">
        <v>0</v>
      </c>
      <c r="Z76" s="45">
        <v>0</v>
      </c>
      <c r="AA76" s="45">
        <v>1</v>
      </c>
      <c r="AB76" s="45">
        <v>1</v>
      </c>
      <c r="AC76" s="45">
        <v>0</v>
      </c>
      <c r="AD76" s="45">
        <v>0</v>
      </c>
      <c r="AE76" s="45">
        <v>0</v>
      </c>
      <c r="AF76" s="45">
        <v>41</v>
      </c>
      <c r="AG76" s="45"/>
      <c r="AH76" s="45"/>
    </row>
    <row r="77" spans="1:34" s="48" customFormat="1" x14ac:dyDescent="0.25">
      <c r="A77" s="45">
        <v>7</v>
      </c>
      <c r="B77" s="45">
        <f t="shared" si="9"/>
        <v>3</v>
      </c>
      <c r="C77" s="45" t="s">
        <v>100</v>
      </c>
      <c r="D77" s="45" t="s">
        <v>101</v>
      </c>
      <c r="E77" s="45" t="s">
        <v>88</v>
      </c>
      <c r="F77" s="46" t="s">
        <v>89</v>
      </c>
      <c r="G77" s="45"/>
      <c r="H77" s="45"/>
      <c r="I77" s="45"/>
      <c r="J77" s="45"/>
      <c r="K77" s="64" t="s">
        <v>195</v>
      </c>
      <c r="L77" s="47" t="s">
        <v>120</v>
      </c>
      <c r="M77" s="45"/>
      <c r="N77" s="45"/>
      <c r="O77" s="45"/>
      <c r="P77" s="45" t="s">
        <v>11</v>
      </c>
      <c r="Q77" s="45">
        <v>2</v>
      </c>
      <c r="R77" s="45">
        <v>1</v>
      </c>
      <c r="S77" s="45">
        <v>5</v>
      </c>
      <c r="T77" s="45">
        <v>4</v>
      </c>
      <c r="U77" s="45"/>
      <c r="V77" s="45">
        <v>100</v>
      </c>
      <c r="W77" s="45">
        <v>0</v>
      </c>
      <c r="X77" s="45">
        <f t="shared" si="1"/>
        <v>1</v>
      </c>
      <c r="Y77" s="45">
        <v>0</v>
      </c>
      <c r="Z77" s="45">
        <v>0</v>
      </c>
      <c r="AA77" s="45">
        <v>1</v>
      </c>
      <c r="AB77" s="45">
        <v>1</v>
      </c>
      <c r="AC77" s="45">
        <v>0</v>
      </c>
      <c r="AD77" s="45">
        <v>0</v>
      </c>
      <c r="AE77" s="45">
        <v>0</v>
      </c>
      <c r="AF77" s="45">
        <v>42</v>
      </c>
      <c r="AG77" s="45"/>
      <c r="AH77" s="45"/>
    </row>
    <row r="78" spans="1:34" s="48" customFormat="1" ht="120" x14ac:dyDescent="0.25">
      <c r="A78" s="45">
        <v>7</v>
      </c>
      <c r="B78" s="45">
        <f t="shared" si="9"/>
        <v>1</v>
      </c>
      <c r="C78" s="45" t="s">
        <v>48</v>
      </c>
      <c r="D78" s="45" t="s">
        <v>10</v>
      </c>
      <c r="E78" s="45" t="s">
        <v>91</v>
      </c>
      <c r="F78" s="46" t="s">
        <v>92</v>
      </c>
      <c r="G78" s="45"/>
      <c r="H78" s="45"/>
      <c r="I78" s="45"/>
      <c r="J78" s="45"/>
      <c r="K78" s="64" t="s">
        <v>129</v>
      </c>
      <c r="L78" s="49" t="s">
        <v>209</v>
      </c>
      <c r="M78" s="45"/>
      <c r="N78" s="45"/>
      <c r="O78" s="46" t="s">
        <v>212</v>
      </c>
      <c r="P78" s="45" t="s">
        <v>11</v>
      </c>
      <c r="Q78" s="45"/>
      <c r="R78" s="45">
        <v>1</v>
      </c>
      <c r="S78" s="45">
        <v>5</v>
      </c>
      <c r="T78" s="45">
        <v>4</v>
      </c>
      <c r="U78" s="45"/>
      <c r="V78" s="45">
        <v>100</v>
      </c>
      <c r="W78" s="45">
        <v>0</v>
      </c>
      <c r="X78" s="45">
        <v>3</v>
      </c>
      <c r="Y78" s="45">
        <v>1</v>
      </c>
      <c r="Z78" s="45">
        <v>0</v>
      </c>
      <c r="AA78" s="45">
        <v>1</v>
      </c>
      <c r="AB78" s="45">
        <v>1</v>
      </c>
      <c r="AC78" s="45">
        <v>0</v>
      </c>
      <c r="AD78" s="45">
        <v>0</v>
      </c>
      <c r="AE78" s="45">
        <v>0</v>
      </c>
      <c r="AF78" s="45">
        <v>43</v>
      </c>
      <c r="AG78" s="45"/>
      <c r="AH78" s="45"/>
    </row>
    <row r="79" spans="1:34" s="53" customFormat="1" x14ac:dyDescent="0.25">
      <c r="A79" s="50">
        <v>8</v>
      </c>
      <c r="B79" s="50">
        <f t="shared" si="9"/>
        <v>1</v>
      </c>
      <c r="C79" s="50" t="s">
        <v>48</v>
      </c>
      <c r="D79" s="50" t="s">
        <v>10</v>
      </c>
      <c r="E79" s="50" t="s">
        <v>91</v>
      </c>
      <c r="F79" s="51" t="s">
        <v>92</v>
      </c>
      <c r="G79" s="50"/>
      <c r="H79" s="50"/>
      <c r="I79" s="50"/>
      <c r="J79" s="50"/>
      <c r="K79" s="65" t="s">
        <v>137</v>
      </c>
      <c r="L79" s="52" t="s">
        <v>122</v>
      </c>
      <c r="M79" s="50"/>
      <c r="N79" s="50"/>
      <c r="O79" s="50"/>
      <c r="P79" s="50" t="s">
        <v>11</v>
      </c>
      <c r="Q79" s="50">
        <v>3</v>
      </c>
      <c r="R79" s="50">
        <v>1</v>
      </c>
      <c r="S79" s="50">
        <v>5</v>
      </c>
      <c r="T79" s="50">
        <v>6</v>
      </c>
      <c r="U79" s="50"/>
      <c r="V79" s="50">
        <v>100</v>
      </c>
      <c r="W79" s="50">
        <v>0</v>
      </c>
      <c r="X79" s="50">
        <f t="shared" si="1"/>
        <v>2</v>
      </c>
      <c r="Y79" s="50">
        <v>0</v>
      </c>
      <c r="Z79" s="50">
        <v>0</v>
      </c>
      <c r="AA79" s="50">
        <v>1</v>
      </c>
      <c r="AB79" s="50">
        <v>1</v>
      </c>
      <c r="AC79" s="50">
        <v>0</v>
      </c>
      <c r="AD79" s="50">
        <v>0</v>
      </c>
      <c r="AE79" s="50">
        <v>0</v>
      </c>
      <c r="AF79" s="50">
        <v>44</v>
      </c>
      <c r="AG79" s="50"/>
      <c r="AH79" s="50"/>
    </row>
    <row r="80" spans="1:34" s="53" customFormat="1" x14ac:dyDescent="0.25">
      <c r="A80" s="50">
        <v>8</v>
      </c>
      <c r="B80" s="50">
        <f t="shared" si="9"/>
        <v>1</v>
      </c>
      <c r="C80" s="50" t="s">
        <v>48</v>
      </c>
      <c r="D80" s="50" t="s">
        <v>10</v>
      </c>
      <c r="E80" s="50" t="s">
        <v>91</v>
      </c>
      <c r="F80" s="51" t="s">
        <v>92</v>
      </c>
      <c r="G80" s="50"/>
      <c r="H80" s="50"/>
      <c r="I80" s="50"/>
      <c r="J80" s="50"/>
      <c r="K80" s="65" t="s">
        <v>151</v>
      </c>
      <c r="L80" s="52" t="s">
        <v>123</v>
      </c>
      <c r="M80" s="50"/>
      <c r="N80" s="50"/>
      <c r="O80" s="50" t="e">
        <f>VLOOKUP($K$80,#REF!,4)</f>
        <v>#REF!</v>
      </c>
      <c r="P80" s="50" t="s">
        <v>11</v>
      </c>
      <c r="Q80" s="50">
        <v>3</v>
      </c>
      <c r="R80" s="50">
        <v>1</v>
      </c>
      <c r="S80" s="50">
        <v>5</v>
      </c>
      <c r="T80" s="50">
        <v>6</v>
      </c>
      <c r="U80" s="50"/>
      <c r="V80" s="50">
        <v>100</v>
      </c>
      <c r="W80" s="50">
        <v>0</v>
      </c>
      <c r="X80" s="50">
        <f>IF(ISEVEN(A80),2,1)</f>
        <v>2</v>
      </c>
      <c r="Y80" s="50">
        <v>0</v>
      </c>
      <c r="Z80" s="50">
        <v>0</v>
      </c>
      <c r="AA80" s="50">
        <v>1</v>
      </c>
      <c r="AB80" s="50">
        <v>1</v>
      </c>
      <c r="AC80" s="50">
        <v>0</v>
      </c>
      <c r="AD80" s="50">
        <v>0</v>
      </c>
      <c r="AE80" s="50">
        <v>0</v>
      </c>
      <c r="AF80" s="50">
        <v>45</v>
      </c>
      <c r="AG80" s="50"/>
      <c r="AH80" s="50"/>
    </row>
    <row r="81" spans="1:34" s="53" customFormat="1" x14ac:dyDescent="0.25">
      <c r="A81" s="50">
        <v>8</v>
      </c>
      <c r="B81" s="50">
        <f t="shared" si="9"/>
        <v>3</v>
      </c>
      <c r="C81" s="50" t="s">
        <v>100</v>
      </c>
      <c r="D81" s="50" t="s">
        <v>101</v>
      </c>
      <c r="E81" s="50" t="s">
        <v>88</v>
      </c>
      <c r="F81" s="51" t="s">
        <v>89</v>
      </c>
      <c r="G81" s="50"/>
      <c r="H81" s="50"/>
      <c r="I81" s="50"/>
      <c r="J81" s="50"/>
      <c r="K81" s="65" t="s">
        <v>182</v>
      </c>
      <c r="L81" s="52" t="s">
        <v>125</v>
      </c>
      <c r="M81" s="50"/>
      <c r="N81" s="50"/>
      <c r="O81" s="50"/>
      <c r="P81" s="50" t="s">
        <v>11</v>
      </c>
      <c r="Q81" s="50">
        <v>3</v>
      </c>
      <c r="R81" s="50">
        <v>1</v>
      </c>
      <c r="S81" s="50">
        <v>5</v>
      </c>
      <c r="T81" s="50">
        <v>5</v>
      </c>
      <c r="U81" s="50"/>
      <c r="V81" s="50">
        <v>100</v>
      </c>
      <c r="W81" s="50">
        <v>0</v>
      </c>
      <c r="X81" s="50">
        <f t="shared" si="1"/>
        <v>2</v>
      </c>
      <c r="Y81" s="50">
        <v>0</v>
      </c>
      <c r="Z81" s="50">
        <v>0</v>
      </c>
      <c r="AA81" s="50">
        <v>1</v>
      </c>
      <c r="AB81" s="50">
        <v>1</v>
      </c>
      <c r="AC81" s="50">
        <v>0</v>
      </c>
      <c r="AD81" s="50">
        <v>0</v>
      </c>
      <c r="AE81" s="50">
        <v>0</v>
      </c>
      <c r="AF81" s="50">
        <v>46</v>
      </c>
      <c r="AG81" s="50"/>
      <c r="AH81" s="50"/>
    </row>
    <row r="82" spans="1:34" s="53" customFormat="1" x14ac:dyDescent="0.25">
      <c r="A82" s="50">
        <v>8</v>
      </c>
      <c r="B82" s="50">
        <f t="shared" si="9"/>
        <v>3</v>
      </c>
      <c r="C82" s="50" t="s">
        <v>100</v>
      </c>
      <c r="D82" s="50" t="s">
        <v>101</v>
      </c>
      <c r="E82" s="50" t="s">
        <v>88</v>
      </c>
      <c r="F82" s="51" t="s">
        <v>89</v>
      </c>
      <c r="G82" s="50"/>
      <c r="H82" s="50"/>
      <c r="I82" s="50"/>
      <c r="J82" s="50"/>
      <c r="K82" s="66" t="s">
        <v>180</v>
      </c>
      <c r="L82" s="52" t="s">
        <v>126</v>
      </c>
      <c r="M82" s="50"/>
      <c r="N82" s="50"/>
      <c r="O82" s="50"/>
      <c r="P82" s="50" t="s">
        <v>11</v>
      </c>
      <c r="Q82" s="50">
        <v>3</v>
      </c>
      <c r="R82" s="50">
        <v>1</v>
      </c>
      <c r="S82" s="50">
        <v>5</v>
      </c>
      <c r="T82" s="50">
        <v>5</v>
      </c>
      <c r="U82" s="50"/>
      <c r="V82" s="50">
        <v>100</v>
      </c>
      <c r="W82" s="50">
        <v>0</v>
      </c>
      <c r="X82" s="50">
        <f t="shared" si="1"/>
        <v>2</v>
      </c>
      <c r="Y82" s="50">
        <v>0</v>
      </c>
      <c r="Z82" s="50">
        <v>0</v>
      </c>
      <c r="AA82" s="50">
        <v>1</v>
      </c>
      <c r="AB82" s="50">
        <v>1</v>
      </c>
      <c r="AC82" s="50">
        <v>0</v>
      </c>
      <c r="AD82" s="50">
        <v>0</v>
      </c>
      <c r="AE82" s="50">
        <v>0</v>
      </c>
      <c r="AF82" s="50">
        <v>47</v>
      </c>
      <c r="AG82" s="50"/>
      <c r="AH82" s="50"/>
    </row>
    <row r="83" spans="1:34" s="53" customFormat="1" ht="135" x14ac:dyDescent="0.25">
      <c r="A83" s="50">
        <v>8</v>
      </c>
      <c r="B83" s="50">
        <f t="shared" si="9"/>
        <v>3</v>
      </c>
      <c r="C83" s="50" t="s">
        <v>100</v>
      </c>
      <c r="D83" s="50" t="s">
        <v>101</v>
      </c>
      <c r="E83" s="50" t="s">
        <v>91</v>
      </c>
      <c r="F83" s="51" t="s">
        <v>92</v>
      </c>
      <c r="G83" s="50"/>
      <c r="H83" s="50"/>
      <c r="I83" s="50"/>
      <c r="J83" s="50"/>
      <c r="K83" s="65" t="s">
        <v>128</v>
      </c>
      <c r="L83" s="54" t="s">
        <v>127</v>
      </c>
      <c r="M83" s="50"/>
      <c r="N83" s="50"/>
      <c r="O83" s="51" t="s">
        <v>208</v>
      </c>
      <c r="P83" s="50" t="s">
        <v>11</v>
      </c>
      <c r="Q83" s="50"/>
      <c r="R83" s="50">
        <v>1</v>
      </c>
      <c r="S83" s="50">
        <v>5</v>
      </c>
      <c r="T83" s="50">
        <v>10</v>
      </c>
      <c r="U83" s="50"/>
      <c r="V83" s="50">
        <v>100</v>
      </c>
      <c r="W83" s="50">
        <v>0</v>
      </c>
      <c r="X83" s="50">
        <v>3</v>
      </c>
      <c r="Y83" s="50">
        <v>0</v>
      </c>
      <c r="Z83" s="50">
        <v>1</v>
      </c>
      <c r="AA83" s="50">
        <v>1</v>
      </c>
      <c r="AB83" s="50">
        <v>1</v>
      </c>
      <c r="AC83" s="50">
        <v>0</v>
      </c>
      <c r="AD83" s="50">
        <v>0</v>
      </c>
      <c r="AE83" s="50">
        <v>0</v>
      </c>
      <c r="AF83" s="50">
        <v>48</v>
      </c>
      <c r="AG83" s="50"/>
      <c r="AH83" s="50"/>
    </row>
    <row r="84" spans="1:34" s="53" customFormat="1" ht="120" x14ac:dyDescent="0.25">
      <c r="A84" s="50">
        <v>8</v>
      </c>
      <c r="B84" s="50">
        <f t="shared" si="9"/>
        <v>1</v>
      </c>
      <c r="C84" s="50" t="s">
        <v>48</v>
      </c>
      <c r="D84" s="50" t="s">
        <v>10</v>
      </c>
      <c r="E84" s="50" t="s">
        <v>91</v>
      </c>
      <c r="F84" s="51" t="s">
        <v>92</v>
      </c>
      <c r="G84" s="50"/>
      <c r="H84" s="50"/>
      <c r="I84" s="50"/>
      <c r="J84" s="50"/>
      <c r="K84" s="50" t="s">
        <v>129</v>
      </c>
      <c r="L84" s="54" t="s">
        <v>209</v>
      </c>
      <c r="M84" s="50"/>
      <c r="N84" s="50"/>
      <c r="O84" s="51" t="s">
        <v>212</v>
      </c>
      <c r="P84" s="50" t="s">
        <v>11</v>
      </c>
      <c r="Q84" s="50"/>
      <c r="R84" s="50">
        <v>1</v>
      </c>
      <c r="S84" s="50">
        <v>5</v>
      </c>
      <c r="T84" s="50">
        <v>8</v>
      </c>
      <c r="U84" s="50"/>
      <c r="V84" s="50">
        <v>100</v>
      </c>
      <c r="W84" s="50">
        <v>0</v>
      </c>
      <c r="X84" s="50">
        <v>3</v>
      </c>
      <c r="Y84" s="50">
        <v>1</v>
      </c>
      <c r="Z84" s="50">
        <v>0</v>
      </c>
      <c r="AA84" s="50">
        <v>1</v>
      </c>
      <c r="AB84" s="50">
        <v>1</v>
      </c>
      <c r="AC84" s="50">
        <v>0</v>
      </c>
      <c r="AD84" s="50">
        <v>0</v>
      </c>
      <c r="AE84" s="50">
        <v>0</v>
      </c>
      <c r="AF84" s="50">
        <v>49</v>
      </c>
      <c r="AG84" s="50"/>
      <c r="AH84" s="50"/>
    </row>
    <row r="86" spans="1:34" ht="54.75" customHeight="1" x14ac:dyDescent="0.25">
      <c r="B86" s="122" t="s">
        <v>46</v>
      </c>
      <c r="C86" s="122"/>
      <c r="D86" s="55"/>
      <c r="E86" s="122" t="s">
        <v>66</v>
      </c>
      <c r="F86" s="122"/>
    </row>
    <row r="87" spans="1:34" x14ac:dyDescent="0.25">
      <c r="B87" s="56" t="s">
        <v>18</v>
      </c>
      <c r="C87" s="56" t="s">
        <v>19</v>
      </c>
      <c r="E87" s="56" t="s">
        <v>18</v>
      </c>
      <c r="F87" s="56" t="s">
        <v>19</v>
      </c>
    </row>
    <row r="88" spans="1:34" x14ac:dyDescent="0.25">
      <c r="B88" s="56" t="s">
        <v>20</v>
      </c>
      <c r="C88" s="57" t="s">
        <v>21</v>
      </c>
      <c r="E88" s="56" t="s">
        <v>24</v>
      </c>
      <c r="F88" s="57" t="s">
        <v>25</v>
      </c>
    </row>
    <row r="89" spans="1:34" x14ac:dyDescent="0.25">
      <c r="B89" s="56" t="s">
        <v>22</v>
      </c>
      <c r="C89" s="57" t="s">
        <v>23</v>
      </c>
      <c r="E89" s="56" t="s">
        <v>20</v>
      </c>
      <c r="F89" s="57" t="s">
        <v>58</v>
      </c>
    </row>
    <row r="90" spans="1:34" x14ac:dyDescent="0.25">
      <c r="B90" s="56" t="s">
        <v>24</v>
      </c>
      <c r="C90" s="57" t="s">
        <v>25</v>
      </c>
      <c r="E90" s="56" t="s">
        <v>38</v>
      </c>
      <c r="F90" s="57" t="s">
        <v>39</v>
      </c>
    </row>
    <row r="91" spans="1:34" ht="25.5" x14ac:dyDescent="0.25">
      <c r="B91" s="56" t="s">
        <v>26</v>
      </c>
      <c r="C91" s="57" t="s">
        <v>27</v>
      </c>
      <c r="E91" s="56" t="s">
        <v>22</v>
      </c>
      <c r="F91" s="57" t="s">
        <v>59</v>
      </c>
    </row>
    <row r="92" spans="1:34" x14ac:dyDescent="0.25">
      <c r="B92" s="56" t="s">
        <v>28</v>
      </c>
      <c r="C92" s="57" t="s">
        <v>29</v>
      </c>
      <c r="E92" s="56" t="s">
        <v>26</v>
      </c>
      <c r="F92" s="57" t="s">
        <v>60</v>
      </c>
    </row>
    <row r="93" spans="1:34" ht="25.5" x14ac:dyDescent="0.25">
      <c r="B93" s="56" t="s">
        <v>30</v>
      </c>
      <c r="C93" s="57" t="s">
        <v>31</v>
      </c>
      <c r="E93" s="56" t="s">
        <v>28</v>
      </c>
      <c r="F93" s="57" t="s">
        <v>61</v>
      </c>
    </row>
    <row r="94" spans="1:34" ht="25.5" x14ac:dyDescent="0.25">
      <c r="B94" s="56" t="s">
        <v>32</v>
      </c>
      <c r="C94" s="57" t="s">
        <v>33</v>
      </c>
      <c r="E94" s="56" t="s">
        <v>30</v>
      </c>
      <c r="F94" s="57" t="s">
        <v>62</v>
      </c>
    </row>
    <row r="95" spans="1:34" x14ac:dyDescent="0.25">
      <c r="B95" s="56" t="s">
        <v>34</v>
      </c>
      <c r="C95" s="57" t="s">
        <v>35</v>
      </c>
      <c r="E95" s="56" t="s">
        <v>32</v>
      </c>
      <c r="F95" s="57" t="s">
        <v>63</v>
      </c>
    </row>
    <row r="96" spans="1:34" ht="25.5" x14ac:dyDescent="0.25">
      <c r="B96" s="56" t="s">
        <v>36</v>
      </c>
      <c r="C96" s="57" t="s">
        <v>37</v>
      </c>
      <c r="E96" s="56" t="s">
        <v>34</v>
      </c>
      <c r="F96" s="57" t="s">
        <v>64</v>
      </c>
    </row>
    <row r="97" spans="2:6" x14ac:dyDescent="0.25">
      <c r="B97" s="56" t="s">
        <v>38</v>
      </c>
      <c r="C97" s="58" t="s">
        <v>39</v>
      </c>
      <c r="E97" s="56" t="s">
        <v>36</v>
      </c>
      <c r="F97" s="57" t="s">
        <v>65</v>
      </c>
    </row>
  </sheetData>
  <autoFilter ref="A3:AH84" xr:uid="{420D6D45-9831-486B-B1C5-5421C7A8D2B0}"/>
  <mergeCells count="2">
    <mergeCell ref="B86:C86"/>
    <mergeCell ref="E86:F8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D853E-925F-41CA-A1D9-ECA724CD5F83}">
  <dimension ref="A1:R69"/>
  <sheetViews>
    <sheetView tabSelected="1" topLeftCell="A46" zoomScale="115" zoomScaleNormal="115" workbookViewId="0">
      <selection activeCell="C56" sqref="C56"/>
    </sheetView>
  </sheetViews>
  <sheetFormatPr defaultColWidth="8.85546875" defaultRowHeight="15" customHeight="1" x14ac:dyDescent="0.25"/>
  <cols>
    <col min="1" max="1" width="6.140625" customWidth="1"/>
    <col min="2" max="2" width="11.85546875" bestFit="1" customWidth="1"/>
    <col min="3" max="3" width="14.7109375" bestFit="1" customWidth="1"/>
    <col min="4" max="4" width="13.85546875" bestFit="1" customWidth="1"/>
    <col min="5" max="5" width="11.85546875" customWidth="1"/>
    <col min="6" max="6" width="12.140625" customWidth="1"/>
    <col min="7" max="8" width="11.85546875" customWidth="1"/>
    <col min="9" max="9" width="48.140625" style="1" bestFit="1" customWidth="1"/>
    <col min="10" max="12" width="13" style="1" customWidth="1"/>
    <col min="13" max="13" width="11.85546875" bestFit="1" customWidth="1"/>
    <col min="14" max="16" width="11.85546875" customWidth="1"/>
    <col min="17" max="17" width="49.85546875" bestFit="1" customWidth="1"/>
  </cols>
  <sheetData>
    <row r="1" spans="1:18" ht="30" customHeight="1" x14ac:dyDescent="0.25">
      <c r="A1" s="123" t="s">
        <v>297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27.95" customHeight="1" x14ac:dyDescent="0.25">
      <c r="A2" s="126" t="s">
        <v>296</v>
      </c>
      <c r="B2" s="127"/>
      <c r="C2" s="127"/>
      <c r="D2" s="127"/>
      <c r="E2" s="127"/>
      <c r="F2" s="127"/>
      <c r="G2" s="127"/>
      <c r="H2" s="127"/>
      <c r="I2" s="127"/>
      <c r="J2" s="128"/>
      <c r="K2" s="129" t="s">
        <v>295</v>
      </c>
      <c r="L2" s="130"/>
      <c r="M2" s="130"/>
      <c r="N2" s="130"/>
      <c r="O2" s="130"/>
      <c r="P2" s="130"/>
      <c r="Q2" s="130"/>
      <c r="R2" s="130"/>
    </row>
    <row r="3" spans="1:18" ht="38.25" x14ac:dyDescent="0.25">
      <c r="A3" s="109" t="s">
        <v>69</v>
      </c>
      <c r="B3" s="110" t="s">
        <v>4</v>
      </c>
      <c r="C3" s="110" t="s">
        <v>327</v>
      </c>
      <c r="D3" s="110" t="s">
        <v>328</v>
      </c>
      <c r="E3" s="110" t="s">
        <v>329</v>
      </c>
      <c r="F3" s="110" t="s">
        <v>300</v>
      </c>
      <c r="G3" s="110" t="s">
        <v>302</v>
      </c>
      <c r="H3" s="110" t="s">
        <v>325</v>
      </c>
      <c r="I3" s="110" t="s">
        <v>19</v>
      </c>
      <c r="J3" s="110" t="s">
        <v>315</v>
      </c>
      <c r="K3" s="111" t="s">
        <v>69</v>
      </c>
      <c r="L3" s="111" t="s">
        <v>329</v>
      </c>
      <c r="M3" s="111" t="s">
        <v>4</v>
      </c>
      <c r="N3" s="111" t="s">
        <v>300</v>
      </c>
      <c r="O3" s="111" t="s">
        <v>302</v>
      </c>
      <c r="P3" s="111" t="s">
        <v>325</v>
      </c>
      <c r="Q3" s="111" t="s">
        <v>19</v>
      </c>
      <c r="R3" s="111" t="s">
        <v>315</v>
      </c>
    </row>
    <row r="4" spans="1:18" ht="15" customHeight="1" x14ac:dyDescent="0.25">
      <c r="A4" s="75">
        <v>1</v>
      </c>
      <c r="B4" s="75" t="s">
        <v>219</v>
      </c>
      <c r="C4" s="118" t="s">
        <v>330</v>
      </c>
      <c r="D4" s="119"/>
      <c r="E4" s="107" t="str">
        <f>IF(H4="Θ",IF(C4="Ναι","Ναι","Όχι"),IF(AND(C4="Ναι",D4="Ναι"),"Ναι","Όχι"))</f>
        <v>Όχι</v>
      </c>
      <c r="F4" s="75">
        <v>1</v>
      </c>
      <c r="G4" s="75" t="s">
        <v>303</v>
      </c>
      <c r="H4" s="75" t="s">
        <v>11</v>
      </c>
      <c r="I4" s="75" t="s">
        <v>218</v>
      </c>
      <c r="J4" s="75">
        <v>7.5</v>
      </c>
      <c r="K4" s="75">
        <v>1</v>
      </c>
      <c r="L4" s="107" t="str">
        <f t="shared" ref="L4:L10" si="0">IF(P4="Θ",IF(C4="Ναι","Ναι","Όχι"),IF(AND(C4="Ναι",D4="Ναι"),"Ναι","Όχι"))</f>
        <v>Όχι</v>
      </c>
      <c r="M4" s="51" t="s">
        <v>130</v>
      </c>
      <c r="N4" s="51">
        <v>1</v>
      </c>
      <c r="O4" s="75" t="s">
        <v>303</v>
      </c>
      <c r="P4" s="75" t="s">
        <v>11</v>
      </c>
      <c r="Q4" s="72" t="s">
        <v>73</v>
      </c>
      <c r="R4" s="51">
        <v>6</v>
      </c>
    </row>
    <row r="5" spans="1:18" ht="15" customHeight="1" x14ac:dyDescent="0.25">
      <c r="A5" s="75">
        <v>2</v>
      </c>
      <c r="B5" s="75" t="s">
        <v>221</v>
      </c>
      <c r="C5" s="118" t="s">
        <v>330</v>
      </c>
      <c r="D5" s="118" t="s">
        <v>331</v>
      </c>
      <c r="E5" s="107" t="str">
        <f t="shared" ref="E5:E6" si="1">IF(H5="Θ",IF(C5="Ναι","Ναι","Όχι"),IF(AND(C5="Ναι",D5="Ναι"),"Ναι","Όχι"))</f>
        <v>Όχι</v>
      </c>
      <c r="F5" s="75">
        <v>1</v>
      </c>
      <c r="G5" s="75" t="s">
        <v>303</v>
      </c>
      <c r="H5" s="75" t="s">
        <v>326</v>
      </c>
      <c r="I5" s="75" t="s">
        <v>220</v>
      </c>
      <c r="J5" s="75">
        <v>5</v>
      </c>
      <c r="K5" s="75">
        <v>2</v>
      </c>
      <c r="L5" s="107" t="str">
        <f t="shared" si="0"/>
        <v>Όχι</v>
      </c>
      <c r="M5" s="51" t="s">
        <v>131</v>
      </c>
      <c r="N5" s="51">
        <v>1</v>
      </c>
      <c r="O5" s="75" t="s">
        <v>303</v>
      </c>
      <c r="P5" s="75" t="s">
        <v>326</v>
      </c>
      <c r="Q5" s="72" t="s">
        <v>124</v>
      </c>
      <c r="R5" s="51">
        <v>7</v>
      </c>
    </row>
    <row r="6" spans="1:18" ht="15" customHeight="1" x14ac:dyDescent="0.25">
      <c r="A6" s="75">
        <v>3</v>
      </c>
      <c r="B6" s="75" t="s">
        <v>223</v>
      </c>
      <c r="C6" s="118" t="s">
        <v>330</v>
      </c>
      <c r="D6" s="118" t="s">
        <v>330</v>
      </c>
      <c r="E6" s="107" t="str">
        <f t="shared" si="1"/>
        <v>Όχι</v>
      </c>
      <c r="F6" s="75">
        <v>1</v>
      </c>
      <c r="G6" s="75" t="s">
        <v>303</v>
      </c>
      <c r="H6" s="75" t="s">
        <v>326</v>
      </c>
      <c r="I6" s="75" t="s">
        <v>222</v>
      </c>
      <c r="J6" s="75">
        <v>6</v>
      </c>
      <c r="K6" s="75">
        <v>3</v>
      </c>
      <c r="L6" s="107" t="str">
        <f t="shared" si="0"/>
        <v>Όχι</v>
      </c>
      <c r="M6" s="51" t="s">
        <v>134</v>
      </c>
      <c r="N6" s="51">
        <v>1</v>
      </c>
      <c r="O6" s="75" t="s">
        <v>303</v>
      </c>
      <c r="P6" s="75" t="s">
        <v>326</v>
      </c>
      <c r="Q6" s="72" t="s">
        <v>74</v>
      </c>
      <c r="R6" s="51">
        <v>7</v>
      </c>
    </row>
    <row r="7" spans="1:18" ht="15" customHeight="1" x14ac:dyDescent="0.25">
      <c r="A7" s="75"/>
      <c r="B7" s="75"/>
      <c r="C7" s="119"/>
      <c r="D7" s="119"/>
      <c r="E7" s="117"/>
      <c r="F7" s="96"/>
      <c r="G7" s="96"/>
      <c r="H7" s="96"/>
      <c r="I7" s="96"/>
      <c r="J7" s="96"/>
      <c r="K7" s="96">
        <v>4</v>
      </c>
      <c r="L7" s="107" t="str">
        <f t="shared" si="0"/>
        <v>Όχι</v>
      </c>
      <c r="M7" s="97" t="s">
        <v>148</v>
      </c>
      <c r="N7" s="97">
        <v>1</v>
      </c>
      <c r="O7" s="96" t="s">
        <v>303</v>
      </c>
      <c r="P7" s="96" t="s">
        <v>11</v>
      </c>
      <c r="Q7" s="98" t="s">
        <v>75</v>
      </c>
      <c r="R7" s="97">
        <v>5</v>
      </c>
    </row>
    <row r="8" spans="1:18" ht="15" customHeight="1" x14ac:dyDescent="0.25">
      <c r="A8" s="75">
        <v>4</v>
      </c>
      <c r="B8" s="75" t="s">
        <v>225</v>
      </c>
      <c r="C8" s="118" t="s">
        <v>330</v>
      </c>
      <c r="D8" s="119"/>
      <c r="E8" s="107" t="str">
        <f t="shared" ref="E8:E17" si="2">IF(H8="Θ",IF(C8="Ναι","Ναι","Όχι"),IF(AND(C8="Ναι",D8="Ναι"),"Ναι","Όχι"))</f>
        <v>Όχι</v>
      </c>
      <c r="F8" s="75">
        <v>5</v>
      </c>
      <c r="G8" s="75" t="s">
        <v>16</v>
      </c>
      <c r="H8" s="75" t="s">
        <v>11</v>
      </c>
      <c r="I8" s="75" t="s">
        <v>224</v>
      </c>
      <c r="J8" s="75">
        <v>5</v>
      </c>
      <c r="K8" s="75">
        <v>5</v>
      </c>
      <c r="L8" s="107" t="str">
        <f t="shared" si="0"/>
        <v>Όχι</v>
      </c>
      <c r="M8" s="51" t="s">
        <v>170</v>
      </c>
      <c r="N8" s="51">
        <v>1</v>
      </c>
      <c r="O8" s="75" t="s">
        <v>303</v>
      </c>
      <c r="P8" s="75" t="s">
        <v>11</v>
      </c>
      <c r="Q8" s="72" t="s">
        <v>76</v>
      </c>
      <c r="R8" s="51">
        <v>5</v>
      </c>
    </row>
    <row r="9" spans="1:18" ht="15" customHeight="1" x14ac:dyDescent="0.25">
      <c r="A9" s="75">
        <v>5</v>
      </c>
      <c r="B9" s="76" t="s">
        <v>227</v>
      </c>
      <c r="C9" s="118" t="s">
        <v>330</v>
      </c>
      <c r="D9" s="119"/>
      <c r="E9" s="107" t="str">
        <f t="shared" si="2"/>
        <v>Όχι</v>
      </c>
      <c r="F9" s="76">
        <v>4</v>
      </c>
      <c r="G9" s="76" t="s">
        <v>303</v>
      </c>
      <c r="H9" s="76" t="s">
        <v>11</v>
      </c>
      <c r="I9" s="76" t="s">
        <v>226</v>
      </c>
      <c r="J9" s="76">
        <v>6</v>
      </c>
      <c r="K9" s="76">
        <v>6</v>
      </c>
      <c r="L9" s="107" t="str">
        <f t="shared" si="0"/>
        <v>Όχι</v>
      </c>
      <c r="M9" s="68" t="s">
        <v>183</v>
      </c>
      <c r="N9" s="68">
        <v>2</v>
      </c>
      <c r="O9" s="76" t="s">
        <v>303</v>
      </c>
      <c r="P9" s="76" t="s">
        <v>11</v>
      </c>
      <c r="Q9" s="68" t="s">
        <v>77</v>
      </c>
      <c r="R9" s="27">
        <v>6</v>
      </c>
    </row>
    <row r="10" spans="1:18" ht="15" customHeight="1" x14ac:dyDescent="0.25">
      <c r="A10" s="75">
        <v>6</v>
      </c>
      <c r="B10" s="76" t="s">
        <v>283</v>
      </c>
      <c r="C10" s="118" t="s">
        <v>330</v>
      </c>
      <c r="D10" s="118" t="s">
        <v>330</v>
      </c>
      <c r="E10" s="107" t="str">
        <f t="shared" si="2"/>
        <v>Όχι</v>
      </c>
      <c r="F10" s="76">
        <v>2</v>
      </c>
      <c r="G10" s="76" t="s">
        <v>303</v>
      </c>
      <c r="H10" s="76" t="s">
        <v>326</v>
      </c>
      <c r="I10" s="76" t="s">
        <v>282</v>
      </c>
      <c r="J10" s="76">
        <v>4</v>
      </c>
      <c r="K10" s="76">
        <v>7</v>
      </c>
      <c r="L10" s="107" t="str">
        <f t="shared" si="0"/>
        <v>Όχι</v>
      </c>
      <c r="M10" s="8" t="s">
        <v>140</v>
      </c>
      <c r="N10" s="8">
        <v>2</v>
      </c>
      <c r="O10" s="76" t="s">
        <v>303</v>
      </c>
      <c r="P10" s="76" t="s">
        <v>326</v>
      </c>
      <c r="Q10" s="68" t="s">
        <v>78</v>
      </c>
      <c r="R10" s="27">
        <v>7</v>
      </c>
    </row>
    <row r="11" spans="1:18" ht="15" customHeight="1" x14ac:dyDescent="0.25">
      <c r="A11" s="75">
        <v>7</v>
      </c>
      <c r="B11" s="76" t="s">
        <v>292</v>
      </c>
      <c r="C11" s="118" t="s">
        <v>330</v>
      </c>
      <c r="D11" s="119"/>
      <c r="E11" s="107" t="str">
        <f t="shared" si="2"/>
        <v>Όχι</v>
      </c>
      <c r="F11" s="76">
        <v>2</v>
      </c>
      <c r="G11" s="76" t="s">
        <v>303</v>
      </c>
      <c r="H11" s="76" t="s">
        <v>11</v>
      </c>
      <c r="I11" s="76" t="s">
        <v>291</v>
      </c>
      <c r="J11" s="76">
        <v>6</v>
      </c>
      <c r="K11" s="76">
        <v>8</v>
      </c>
      <c r="L11" s="107" t="str">
        <f t="shared" ref="L11:L17" si="3">IF(P11="Θ",IF(C11="Ναι","Ναι","Όχι"),IF(AND(C11="Ναι",D11="Ναι"),"Ναι","Όχι"))</f>
        <v>Όχι</v>
      </c>
      <c r="M11" s="8" t="s">
        <v>185</v>
      </c>
      <c r="N11" s="8">
        <v>2</v>
      </c>
      <c r="O11" s="76" t="s">
        <v>303</v>
      </c>
      <c r="P11" s="76" t="s">
        <v>11</v>
      </c>
      <c r="Q11" s="68" t="s">
        <v>79</v>
      </c>
      <c r="R11" s="27">
        <v>5</v>
      </c>
    </row>
    <row r="12" spans="1:18" ht="15" customHeight="1" x14ac:dyDescent="0.25">
      <c r="A12" s="75">
        <v>8</v>
      </c>
      <c r="B12" s="76" t="s">
        <v>253</v>
      </c>
      <c r="C12" s="118" t="s">
        <v>330</v>
      </c>
      <c r="D12" s="119"/>
      <c r="E12" s="107" t="str">
        <f t="shared" si="2"/>
        <v>Όχι</v>
      </c>
      <c r="F12" s="76">
        <v>3</v>
      </c>
      <c r="G12" s="76" t="s">
        <v>303</v>
      </c>
      <c r="H12" s="76" t="s">
        <v>11</v>
      </c>
      <c r="I12" s="76" t="s">
        <v>80</v>
      </c>
      <c r="J12" s="76">
        <v>6</v>
      </c>
      <c r="K12" s="76">
        <v>9</v>
      </c>
      <c r="L12" s="107" t="str">
        <f t="shared" si="3"/>
        <v>Όχι</v>
      </c>
      <c r="M12" s="8" t="s">
        <v>143</v>
      </c>
      <c r="N12" s="8">
        <v>2</v>
      </c>
      <c r="O12" s="76" t="s">
        <v>303</v>
      </c>
      <c r="P12" s="76" t="s">
        <v>11</v>
      </c>
      <c r="Q12" s="68" t="s">
        <v>80</v>
      </c>
      <c r="R12" s="27">
        <v>5</v>
      </c>
    </row>
    <row r="13" spans="1:18" ht="15" customHeight="1" x14ac:dyDescent="0.25">
      <c r="A13" s="75">
        <v>9</v>
      </c>
      <c r="B13" s="76" t="s">
        <v>294</v>
      </c>
      <c r="C13" s="118" t="s">
        <v>330</v>
      </c>
      <c r="D13" s="118" t="s">
        <v>330</v>
      </c>
      <c r="E13" s="107" t="str">
        <f t="shared" si="2"/>
        <v>Όχι</v>
      </c>
      <c r="F13" s="76">
        <v>2</v>
      </c>
      <c r="G13" s="76" t="s">
        <v>303</v>
      </c>
      <c r="H13" s="76" t="s">
        <v>326</v>
      </c>
      <c r="I13" s="76" t="s">
        <v>293</v>
      </c>
      <c r="J13" s="76">
        <v>4</v>
      </c>
      <c r="K13" s="76">
        <v>10</v>
      </c>
      <c r="L13" s="107" t="str">
        <f t="shared" si="3"/>
        <v>Όχι</v>
      </c>
      <c r="M13" s="8" t="s">
        <v>173</v>
      </c>
      <c r="N13" s="8">
        <v>2</v>
      </c>
      <c r="O13" s="76" t="s">
        <v>303</v>
      </c>
      <c r="P13" s="76" t="s">
        <v>326</v>
      </c>
      <c r="Q13" s="68" t="s">
        <v>81</v>
      </c>
      <c r="R13" s="27">
        <v>7</v>
      </c>
    </row>
    <row r="14" spans="1:18" ht="15" customHeight="1" x14ac:dyDescent="0.25">
      <c r="A14" s="75">
        <v>10</v>
      </c>
      <c r="B14" s="77" t="s">
        <v>255</v>
      </c>
      <c r="C14" s="118" t="s">
        <v>330</v>
      </c>
      <c r="D14" s="118" t="s">
        <v>330</v>
      </c>
      <c r="E14" s="107" t="str">
        <f t="shared" si="2"/>
        <v>Όχι</v>
      </c>
      <c r="F14" s="77">
        <v>3</v>
      </c>
      <c r="G14" s="77" t="s">
        <v>303</v>
      </c>
      <c r="H14" s="77" t="s">
        <v>326</v>
      </c>
      <c r="I14" s="77" t="s">
        <v>254</v>
      </c>
      <c r="J14" s="77">
        <v>6</v>
      </c>
      <c r="K14" s="77">
        <v>11</v>
      </c>
      <c r="L14" s="107" t="str">
        <f t="shared" si="3"/>
        <v>Όχι</v>
      </c>
      <c r="M14" s="7" t="s">
        <v>145</v>
      </c>
      <c r="N14" s="7">
        <v>3</v>
      </c>
      <c r="O14" s="77" t="s">
        <v>303</v>
      </c>
      <c r="P14" s="77" t="s">
        <v>326</v>
      </c>
      <c r="Q14" s="69" t="s">
        <v>82</v>
      </c>
      <c r="R14" s="6">
        <v>6</v>
      </c>
    </row>
    <row r="15" spans="1:18" ht="15" customHeight="1" x14ac:dyDescent="0.25">
      <c r="A15" s="75">
        <v>11</v>
      </c>
      <c r="B15" s="77" t="s">
        <v>215</v>
      </c>
      <c r="C15" s="118" t="s">
        <v>330</v>
      </c>
      <c r="D15" s="119"/>
      <c r="E15" s="107" t="str">
        <f t="shared" si="2"/>
        <v>Όχι</v>
      </c>
      <c r="F15" s="77">
        <v>1</v>
      </c>
      <c r="G15" s="77" t="s">
        <v>303</v>
      </c>
      <c r="H15" s="77" t="s">
        <v>11</v>
      </c>
      <c r="I15" s="77" t="s">
        <v>214</v>
      </c>
      <c r="J15" s="77">
        <v>7.5</v>
      </c>
      <c r="K15" s="77">
        <v>12</v>
      </c>
      <c r="L15" s="107" t="str">
        <f t="shared" si="3"/>
        <v>Όχι</v>
      </c>
      <c r="M15" s="7" t="s">
        <v>160</v>
      </c>
      <c r="N15" s="7">
        <v>3</v>
      </c>
      <c r="O15" s="77" t="s">
        <v>303</v>
      </c>
      <c r="P15" s="77" t="s">
        <v>11</v>
      </c>
      <c r="Q15" s="69" t="s">
        <v>71</v>
      </c>
      <c r="R15" s="6">
        <v>6</v>
      </c>
    </row>
    <row r="16" spans="1:18" ht="15" customHeight="1" x14ac:dyDescent="0.25">
      <c r="A16" s="75">
        <v>12</v>
      </c>
      <c r="B16" s="77" t="s">
        <v>257</v>
      </c>
      <c r="C16" s="118" t="s">
        <v>330</v>
      </c>
      <c r="D16" s="118" t="s">
        <v>330</v>
      </c>
      <c r="E16" s="107" t="str">
        <f t="shared" si="2"/>
        <v>Όχι</v>
      </c>
      <c r="F16" s="77">
        <v>3</v>
      </c>
      <c r="G16" s="77" t="s">
        <v>303</v>
      </c>
      <c r="H16" s="77" t="s">
        <v>326</v>
      </c>
      <c r="I16" s="77" t="s">
        <v>256</v>
      </c>
      <c r="J16" s="77">
        <v>6</v>
      </c>
      <c r="K16" s="77">
        <v>13</v>
      </c>
      <c r="L16" s="107" t="str">
        <f t="shared" si="3"/>
        <v>Όχι</v>
      </c>
      <c r="M16" s="7" t="s">
        <v>164</v>
      </c>
      <c r="N16" s="7">
        <v>3</v>
      </c>
      <c r="O16" s="77" t="s">
        <v>303</v>
      </c>
      <c r="P16" s="77" t="s">
        <v>326</v>
      </c>
      <c r="Q16" s="69" t="s">
        <v>83</v>
      </c>
      <c r="R16" s="6">
        <v>6</v>
      </c>
    </row>
    <row r="17" spans="1:18" ht="15" customHeight="1" x14ac:dyDescent="0.25">
      <c r="A17" s="75">
        <v>13</v>
      </c>
      <c r="B17" s="77" t="s">
        <v>259</v>
      </c>
      <c r="C17" s="118" t="s">
        <v>330</v>
      </c>
      <c r="D17" s="118" t="s">
        <v>330</v>
      </c>
      <c r="E17" s="107" t="str">
        <f t="shared" si="2"/>
        <v>Όχι</v>
      </c>
      <c r="F17" s="77">
        <v>3</v>
      </c>
      <c r="G17" s="77" t="s">
        <v>303</v>
      </c>
      <c r="H17" s="77" t="s">
        <v>326</v>
      </c>
      <c r="I17" s="77" t="s">
        <v>258</v>
      </c>
      <c r="J17" s="77">
        <v>6</v>
      </c>
      <c r="K17" s="77">
        <v>14</v>
      </c>
      <c r="L17" s="107" t="str">
        <f t="shared" si="3"/>
        <v>Όχι</v>
      </c>
      <c r="M17" s="7" t="s">
        <v>149</v>
      </c>
      <c r="N17" s="7">
        <v>3</v>
      </c>
      <c r="O17" s="77" t="s">
        <v>303</v>
      </c>
      <c r="P17" s="77" t="s">
        <v>11</v>
      </c>
      <c r="Q17" s="69" t="s">
        <v>84</v>
      </c>
      <c r="R17" s="6">
        <v>6</v>
      </c>
    </row>
    <row r="18" spans="1:18" ht="15" customHeight="1" x14ac:dyDescent="0.25">
      <c r="A18" s="75"/>
      <c r="B18" s="77"/>
      <c r="C18" s="119"/>
      <c r="D18" s="119"/>
      <c r="E18" s="117"/>
      <c r="F18" s="96"/>
      <c r="G18" s="96"/>
      <c r="H18" s="96"/>
      <c r="I18" s="96"/>
      <c r="J18" s="96"/>
      <c r="K18" s="96">
        <v>15</v>
      </c>
      <c r="L18" s="107" t="str">
        <f>IF(P18="Θ",IF(C18="Ναι","Ναι","Όχι"),IF(AND(C18="Ναι",D18="Ναι"),"Ναι","Όχι"))</f>
        <v>Όχι</v>
      </c>
      <c r="M18" s="99" t="s">
        <v>144</v>
      </c>
      <c r="N18" s="99">
        <v>3</v>
      </c>
      <c r="O18" s="96" t="s">
        <v>303</v>
      </c>
      <c r="P18" s="96" t="s">
        <v>11</v>
      </c>
      <c r="Q18" s="100" t="s">
        <v>85</v>
      </c>
      <c r="R18" s="101">
        <v>6</v>
      </c>
    </row>
    <row r="19" spans="1:18" ht="15" customHeight="1" x14ac:dyDescent="0.25">
      <c r="A19" s="75">
        <v>14</v>
      </c>
      <c r="B19" s="78" t="s">
        <v>229</v>
      </c>
      <c r="C19" s="118" t="s">
        <v>330</v>
      </c>
      <c r="D19" s="118" t="s">
        <v>330</v>
      </c>
      <c r="E19" s="107" t="str">
        <f t="shared" ref="E19:E36" si="4">IF(H19="Θ",IF(C19="Ναι","Ναι","Όχι"),IF(AND(C19="Ναι",D19="Ναι"),"Ναι","Όχι"))</f>
        <v>Όχι</v>
      </c>
      <c r="F19" s="78">
        <v>4</v>
      </c>
      <c r="G19" s="78" t="s">
        <v>303</v>
      </c>
      <c r="H19" s="78" t="s">
        <v>326</v>
      </c>
      <c r="I19" s="78" t="s">
        <v>228</v>
      </c>
      <c r="J19" s="78">
        <v>6</v>
      </c>
      <c r="K19" s="78">
        <v>16</v>
      </c>
      <c r="L19" s="107" t="str">
        <f t="shared" ref="L19:L36" si="5">IF(P19="Θ",IF(C19="Ναι","Ναι","Όχι"),IF(AND(C19="Ναι",D19="Ναι"),"Ναι","Όχι"))</f>
        <v>Όχι</v>
      </c>
      <c r="M19" s="79" t="s">
        <v>152</v>
      </c>
      <c r="N19" s="79">
        <v>4</v>
      </c>
      <c r="O19" s="78" t="s">
        <v>303</v>
      </c>
      <c r="P19" s="78" t="s">
        <v>11</v>
      </c>
      <c r="Q19" s="79" t="s">
        <v>93</v>
      </c>
      <c r="R19" s="30">
        <v>4</v>
      </c>
    </row>
    <row r="20" spans="1:18" ht="15" customHeight="1" x14ac:dyDescent="0.25">
      <c r="A20" s="75">
        <v>15</v>
      </c>
      <c r="B20" s="78" t="s">
        <v>237</v>
      </c>
      <c r="C20" s="118" t="s">
        <v>330</v>
      </c>
      <c r="D20" s="118" t="s">
        <v>330</v>
      </c>
      <c r="E20" s="107" t="str">
        <f t="shared" si="4"/>
        <v>Όχι</v>
      </c>
      <c r="F20" s="78">
        <v>5</v>
      </c>
      <c r="G20" s="78" t="s">
        <v>303</v>
      </c>
      <c r="H20" s="78" t="s">
        <v>326</v>
      </c>
      <c r="I20" s="78" t="s">
        <v>236</v>
      </c>
      <c r="J20" s="78">
        <v>6</v>
      </c>
      <c r="K20" s="78">
        <v>17</v>
      </c>
      <c r="L20" s="107" t="str">
        <f t="shared" si="5"/>
        <v>Όχι</v>
      </c>
      <c r="M20" s="80" t="s">
        <v>162</v>
      </c>
      <c r="N20" s="80">
        <v>4</v>
      </c>
      <c r="O20" s="78" t="s">
        <v>303</v>
      </c>
      <c r="P20" s="78" t="s">
        <v>11</v>
      </c>
      <c r="Q20" s="79" t="s">
        <v>94</v>
      </c>
      <c r="R20" s="30">
        <v>5</v>
      </c>
    </row>
    <row r="21" spans="1:18" ht="15" customHeight="1" x14ac:dyDescent="0.25">
      <c r="A21" s="75">
        <v>16</v>
      </c>
      <c r="B21" s="78" t="s">
        <v>231</v>
      </c>
      <c r="C21" s="118" t="s">
        <v>330</v>
      </c>
      <c r="D21" s="118" t="s">
        <v>330</v>
      </c>
      <c r="E21" s="107" t="str">
        <f t="shared" si="4"/>
        <v>Όχι</v>
      </c>
      <c r="F21" s="78">
        <v>4</v>
      </c>
      <c r="G21" s="78" t="s">
        <v>303</v>
      </c>
      <c r="H21" s="78" t="s">
        <v>326</v>
      </c>
      <c r="I21" s="78" t="s">
        <v>230</v>
      </c>
      <c r="J21" s="78">
        <v>4</v>
      </c>
      <c r="K21" s="78">
        <v>18</v>
      </c>
      <c r="L21" s="107" t="str">
        <f t="shared" si="5"/>
        <v>Όχι</v>
      </c>
      <c r="M21" s="80" t="s">
        <v>154</v>
      </c>
      <c r="N21" s="80">
        <v>4</v>
      </c>
      <c r="O21" s="78" t="s">
        <v>303</v>
      </c>
      <c r="P21" s="78" t="s">
        <v>326</v>
      </c>
      <c r="Q21" s="79" t="s">
        <v>95</v>
      </c>
      <c r="R21" s="30">
        <v>7</v>
      </c>
    </row>
    <row r="22" spans="1:18" ht="15" customHeight="1" x14ac:dyDescent="0.25">
      <c r="A22" s="75">
        <v>17</v>
      </c>
      <c r="B22" s="90" t="s">
        <v>233</v>
      </c>
      <c r="C22" s="118" t="s">
        <v>330</v>
      </c>
      <c r="D22" s="118" t="s">
        <v>330</v>
      </c>
      <c r="E22" s="107" t="str">
        <f t="shared" si="4"/>
        <v>Όχι</v>
      </c>
      <c r="F22" s="78">
        <v>4</v>
      </c>
      <c r="G22" s="78" t="s">
        <v>303</v>
      </c>
      <c r="H22" s="78" t="s">
        <v>326</v>
      </c>
      <c r="I22" s="78" t="s">
        <v>232</v>
      </c>
      <c r="J22" s="78">
        <v>6</v>
      </c>
      <c r="K22" s="78">
        <v>19</v>
      </c>
      <c r="L22" s="107" t="str">
        <f t="shared" si="5"/>
        <v>Όχι</v>
      </c>
      <c r="M22" s="80" t="s">
        <v>150</v>
      </c>
      <c r="N22" s="80">
        <v>4</v>
      </c>
      <c r="O22" s="78" t="s">
        <v>303</v>
      </c>
      <c r="P22" s="78" t="s">
        <v>326</v>
      </c>
      <c r="Q22" s="87" t="s">
        <v>96</v>
      </c>
      <c r="R22" s="30">
        <v>6</v>
      </c>
    </row>
    <row r="23" spans="1:18" ht="15" customHeight="1" x14ac:dyDescent="0.25">
      <c r="A23" s="75">
        <v>18</v>
      </c>
      <c r="B23" s="78" t="s">
        <v>261</v>
      </c>
      <c r="C23" s="118" t="s">
        <v>330</v>
      </c>
      <c r="D23" s="119"/>
      <c r="E23" s="107" t="str">
        <f t="shared" si="4"/>
        <v>Όχι</v>
      </c>
      <c r="F23" s="78">
        <v>3</v>
      </c>
      <c r="G23" s="78" t="s">
        <v>303</v>
      </c>
      <c r="H23" s="78" t="s">
        <v>11</v>
      </c>
      <c r="I23" s="78" t="s">
        <v>260</v>
      </c>
      <c r="J23" s="78">
        <v>6</v>
      </c>
      <c r="K23" s="78">
        <v>20</v>
      </c>
      <c r="L23" s="107" t="str">
        <f t="shared" si="5"/>
        <v>Όχι</v>
      </c>
      <c r="M23" s="80" t="s">
        <v>139</v>
      </c>
      <c r="N23" s="80">
        <v>4</v>
      </c>
      <c r="O23" s="78" t="s">
        <v>303</v>
      </c>
      <c r="P23" s="78" t="s">
        <v>11</v>
      </c>
      <c r="Q23" s="79" t="s">
        <v>97</v>
      </c>
      <c r="R23" s="30">
        <v>4</v>
      </c>
    </row>
    <row r="24" spans="1:18" ht="15" customHeight="1" x14ac:dyDescent="0.25">
      <c r="A24" s="75">
        <v>19</v>
      </c>
      <c r="B24" s="78" t="s">
        <v>279</v>
      </c>
      <c r="C24" s="118" t="s">
        <v>330</v>
      </c>
      <c r="D24" s="118" t="s">
        <v>330</v>
      </c>
      <c r="E24" s="107" t="str">
        <f t="shared" si="4"/>
        <v>Όχι</v>
      </c>
      <c r="F24" s="78">
        <v>6</v>
      </c>
      <c r="G24" s="78" t="s">
        <v>303</v>
      </c>
      <c r="H24" s="78" t="s">
        <v>326</v>
      </c>
      <c r="I24" s="78" t="s">
        <v>278</v>
      </c>
      <c r="J24" s="78">
        <v>6</v>
      </c>
      <c r="K24" s="78">
        <v>21</v>
      </c>
      <c r="L24" s="107" t="str">
        <f t="shared" si="5"/>
        <v>Όχι</v>
      </c>
      <c r="M24" s="80" t="s">
        <v>186</v>
      </c>
      <c r="N24" s="80">
        <v>4</v>
      </c>
      <c r="O24" s="80" t="s">
        <v>16</v>
      </c>
      <c r="P24" s="80" t="s">
        <v>11</v>
      </c>
      <c r="Q24" s="79" t="s">
        <v>98</v>
      </c>
      <c r="R24" s="30">
        <v>4</v>
      </c>
    </row>
    <row r="25" spans="1:18" ht="15" customHeight="1" x14ac:dyDescent="0.25">
      <c r="A25" s="75">
        <v>20</v>
      </c>
      <c r="B25" s="78" t="s">
        <v>247</v>
      </c>
      <c r="C25" s="118" t="s">
        <v>330</v>
      </c>
      <c r="D25" s="119"/>
      <c r="E25" s="107" t="str">
        <f t="shared" si="4"/>
        <v>Όχι</v>
      </c>
      <c r="F25" s="78">
        <v>5</v>
      </c>
      <c r="G25" s="78" t="s">
        <v>16</v>
      </c>
      <c r="H25" s="78" t="s">
        <v>11</v>
      </c>
      <c r="I25" s="78" t="s">
        <v>246</v>
      </c>
      <c r="J25" s="78">
        <v>5</v>
      </c>
      <c r="K25" s="78">
        <v>22</v>
      </c>
      <c r="L25" s="107" t="str">
        <f t="shared" si="5"/>
        <v>Όχι</v>
      </c>
      <c r="M25" s="80" t="s">
        <v>187</v>
      </c>
      <c r="N25" s="80">
        <v>4</v>
      </c>
      <c r="O25" s="80" t="s">
        <v>16</v>
      </c>
      <c r="P25" s="80" t="s">
        <v>11</v>
      </c>
      <c r="Q25" s="79" t="s">
        <v>99</v>
      </c>
      <c r="R25" s="30">
        <v>4</v>
      </c>
    </row>
    <row r="26" spans="1:18" ht="15" customHeight="1" x14ac:dyDescent="0.25">
      <c r="A26" s="75">
        <v>21</v>
      </c>
      <c r="B26" s="81" t="s">
        <v>235</v>
      </c>
      <c r="C26" s="118" t="s">
        <v>330</v>
      </c>
      <c r="D26" s="119"/>
      <c r="E26" s="107" t="str">
        <f t="shared" si="4"/>
        <v>Όχι</v>
      </c>
      <c r="F26" s="81">
        <v>4</v>
      </c>
      <c r="G26" s="81" t="s">
        <v>303</v>
      </c>
      <c r="H26" s="81" t="s">
        <v>11</v>
      </c>
      <c r="I26" s="81" t="s">
        <v>234</v>
      </c>
      <c r="J26" s="81">
        <v>4</v>
      </c>
      <c r="K26" s="81">
        <v>23</v>
      </c>
      <c r="L26" s="107" t="str">
        <f t="shared" si="5"/>
        <v>Όχι</v>
      </c>
      <c r="M26" s="36" t="s">
        <v>153</v>
      </c>
      <c r="N26" s="36">
        <v>5</v>
      </c>
      <c r="O26" s="81" t="s">
        <v>303</v>
      </c>
      <c r="P26" s="81" t="s">
        <v>11</v>
      </c>
      <c r="Q26" s="70" t="s">
        <v>102</v>
      </c>
      <c r="R26" s="35">
        <v>5</v>
      </c>
    </row>
    <row r="27" spans="1:18" ht="15" customHeight="1" x14ac:dyDescent="0.25">
      <c r="A27" s="75">
        <v>22</v>
      </c>
      <c r="B27" s="81" t="s">
        <v>239</v>
      </c>
      <c r="C27" s="118" t="s">
        <v>330</v>
      </c>
      <c r="D27" s="118" t="s">
        <v>330</v>
      </c>
      <c r="E27" s="107" t="str">
        <f t="shared" si="4"/>
        <v>Όχι</v>
      </c>
      <c r="F27" s="81">
        <v>5</v>
      </c>
      <c r="G27" s="81" t="s">
        <v>303</v>
      </c>
      <c r="H27" s="81" t="s">
        <v>326</v>
      </c>
      <c r="I27" s="81" t="s">
        <v>238</v>
      </c>
      <c r="J27" s="81">
        <v>4</v>
      </c>
      <c r="K27" s="81">
        <v>24</v>
      </c>
      <c r="L27" s="107" t="str">
        <f t="shared" si="5"/>
        <v>Όχι</v>
      </c>
      <c r="M27" s="36" t="s">
        <v>177</v>
      </c>
      <c r="N27" s="36">
        <v>5</v>
      </c>
      <c r="O27" s="81" t="s">
        <v>303</v>
      </c>
      <c r="P27" s="81" t="s">
        <v>326</v>
      </c>
      <c r="Q27" s="70" t="s">
        <v>103</v>
      </c>
      <c r="R27" s="35">
        <v>6</v>
      </c>
    </row>
    <row r="28" spans="1:18" ht="15" customHeight="1" x14ac:dyDescent="0.25">
      <c r="A28" s="75">
        <v>23</v>
      </c>
      <c r="B28" s="81" t="s">
        <v>241</v>
      </c>
      <c r="C28" s="118" t="s">
        <v>330</v>
      </c>
      <c r="D28" s="118" t="s">
        <v>330</v>
      </c>
      <c r="E28" s="107" t="str">
        <f t="shared" si="4"/>
        <v>Όχι</v>
      </c>
      <c r="F28" s="81">
        <v>5</v>
      </c>
      <c r="G28" s="81" t="s">
        <v>303</v>
      </c>
      <c r="H28" s="81" t="s">
        <v>326</v>
      </c>
      <c r="I28" s="81" t="s">
        <v>240</v>
      </c>
      <c r="J28" s="81">
        <v>6</v>
      </c>
      <c r="K28" s="81">
        <v>25</v>
      </c>
      <c r="L28" s="107" t="str">
        <f t="shared" si="5"/>
        <v>Όχι</v>
      </c>
      <c r="M28" s="36" t="s">
        <v>157</v>
      </c>
      <c r="N28" s="36">
        <v>5</v>
      </c>
      <c r="O28" s="81" t="s">
        <v>303</v>
      </c>
      <c r="P28" s="81" t="s">
        <v>326</v>
      </c>
      <c r="Q28" s="70" t="s">
        <v>104</v>
      </c>
      <c r="R28" s="35">
        <v>6</v>
      </c>
    </row>
    <row r="29" spans="1:18" ht="15" customHeight="1" x14ac:dyDescent="0.25">
      <c r="A29" s="75">
        <v>24</v>
      </c>
      <c r="B29" s="81" t="s">
        <v>249</v>
      </c>
      <c r="C29" s="118" t="s">
        <v>330</v>
      </c>
      <c r="D29" s="118" t="s">
        <v>330</v>
      </c>
      <c r="E29" s="107" t="str">
        <f t="shared" si="4"/>
        <v>Όχι</v>
      </c>
      <c r="F29" s="81">
        <v>6</v>
      </c>
      <c r="G29" s="81" t="s">
        <v>303</v>
      </c>
      <c r="H29" s="81" t="s">
        <v>326</v>
      </c>
      <c r="I29" s="81" t="s">
        <v>248</v>
      </c>
      <c r="J29" s="81">
        <v>6</v>
      </c>
      <c r="K29" s="81">
        <v>26</v>
      </c>
      <c r="L29" s="107" t="str">
        <f t="shared" si="5"/>
        <v>Όχι</v>
      </c>
      <c r="M29" s="36" t="s">
        <v>188</v>
      </c>
      <c r="N29" s="36">
        <v>5</v>
      </c>
      <c r="O29" s="81" t="s">
        <v>303</v>
      </c>
      <c r="P29" s="81" t="s">
        <v>326</v>
      </c>
      <c r="Q29" s="70" t="s">
        <v>105</v>
      </c>
      <c r="R29" s="35">
        <v>5</v>
      </c>
    </row>
    <row r="30" spans="1:18" ht="15" customHeight="1" x14ac:dyDescent="0.25">
      <c r="A30" s="75">
        <v>25</v>
      </c>
      <c r="B30" s="81" t="s">
        <v>216</v>
      </c>
      <c r="C30" s="118" t="s">
        <v>330</v>
      </c>
      <c r="D30" s="119"/>
      <c r="E30" s="107" t="str">
        <f t="shared" si="4"/>
        <v>Όχι</v>
      </c>
      <c r="F30" s="81">
        <v>1</v>
      </c>
      <c r="G30" s="81" t="s">
        <v>303</v>
      </c>
      <c r="H30" s="81" t="s">
        <v>11</v>
      </c>
      <c r="I30" s="81" t="s">
        <v>217</v>
      </c>
      <c r="J30" s="81">
        <v>4</v>
      </c>
      <c r="K30" s="81">
        <v>27</v>
      </c>
      <c r="L30" s="107" t="str">
        <f t="shared" si="5"/>
        <v>Όχι</v>
      </c>
      <c r="M30" s="36" t="s">
        <v>171</v>
      </c>
      <c r="N30" s="36">
        <v>5</v>
      </c>
      <c r="O30" s="81" t="s">
        <v>303</v>
      </c>
      <c r="P30" s="81" t="s">
        <v>11</v>
      </c>
      <c r="Q30" s="70" t="s">
        <v>72</v>
      </c>
      <c r="R30" s="35">
        <v>4</v>
      </c>
    </row>
    <row r="31" spans="1:18" ht="15" customHeight="1" x14ac:dyDescent="0.25">
      <c r="A31" s="75">
        <v>26</v>
      </c>
      <c r="B31" s="81" t="s">
        <v>243</v>
      </c>
      <c r="C31" s="118" t="s">
        <v>330</v>
      </c>
      <c r="D31" s="119"/>
      <c r="E31" s="107" t="str">
        <f t="shared" si="4"/>
        <v>Όχι</v>
      </c>
      <c r="F31" s="81">
        <v>5</v>
      </c>
      <c r="G31" s="81" t="s">
        <v>303</v>
      </c>
      <c r="H31" s="81" t="s">
        <v>11</v>
      </c>
      <c r="I31" s="81" t="s">
        <v>242</v>
      </c>
      <c r="J31" s="81">
        <v>5</v>
      </c>
      <c r="K31" s="81">
        <v>28</v>
      </c>
      <c r="L31" s="107" t="str">
        <f t="shared" si="5"/>
        <v>Όχι</v>
      </c>
      <c r="M31" s="36" t="s">
        <v>161</v>
      </c>
      <c r="N31" s="36">
        <v>5</v>
      </c>
      <c r="O31" s="81" t="s">
        <v>16</v>
      </c>
      <c r="P31" s="81" t="s">
        <v>11</v>
      </c>
      <c r="Q31" s="70" t="s">
        <v>106</v>
      </c>
      <c r="R31" s="35">
        <v>4</v>
      </c>
    </row>
    <row r="32" spans="1:18" ht="15" customHeight="1" x14ac:dyDescent="0.25">
      <c r="A32" s="75">
        <v>27</v>
      </c>
      <c r="B32" s="81" t="s">
        <v>252</v>
      </c>
      <c r="C32" s="118" t="s">
        <v>330</v>
      </c>
      <c r="D32" s="119"/>
      <c r="E32" s="107" t="str">
        <f t="shared" si="4"/>
        <v>Όχι</v>
      </c>
      <c r="F32" s="81">
        <v>6</v>
      </c>
      <c r="G32" s="81" t="s">
        <v>16</v>
      </c>
      <c r="H32" s="81" t="s">
        <v>11</v>
      </c>
      <c r="I32" s="81" t="s">
        <v>250</v>
      </c>
      <c r="J32" s="81">
        <v>4</v>
      </c>
      <c r="K32" s="81">
        <v>29</v>
      </c>
      <c r="L32" s="107" t="str">
        <f t="shared" si="5"/>
        <v>Όχι</v>
      </c>
      <c r="M32" s="36" t="s">
        <v>138</v>
      </c>
      <c r="N32" s="36">
        <v>5</v>
      </c>
      <c r="O32" s="81" t="s">
        <v>16</v>
      </c>
      <c r="P32" s="81" t="s">
        <v>11</v>
      </c>
      <c r="Q32" s="70" t="s">
        <v>107</v>
      </c>
      <c r="R32" s="35">
        <v>4</v>
      </c>
    </row>
    <row r="33" spans="1:18" ht="15" customHeight="1" x14ac:dyDescent="0.25">
      <c r="A33" s="75">
        <v>28</v>
      </c>
      <c r="B33" s="82" t="s">
        <v>251</v>
      </c>
      <c r="C33" s="118" t="s">
        <v>330</v>
      </c>
      <c r="D33" s="119"/>
      <c r="E33" s="107" t="str">
        <f t="shared" si="4"/>
        <v>Όχι</v>
      </c>
      <c r="F33" s="82">
        <v>6</v>
      </c>
      <c r="G33" s="82" t="s">
        <v>16</v>
      </c>
      <c r="H33" s="82" t="s">
        <v>11</v>
      </c>
      <c r="I33" s="82" t="s">
        <v>286</v>
      </c>
      <c r="J33" s="82">
        <v>4</v>
      </c>
      <c r="K33" s="82">
        <v>30</v>
      </c>
      <c r="L33" s="107" t="str">
        <f t="shared" si="5"/>
        <v>Όχι</v>
      </c>
      <c r="M33" s="40" t="s">
        <v>181</v>
      </c>
      <c r="N33" s="40">
        <v>6</v>
      </c>
      <c r="O33" s="82" t="s">
        <v>303</v>
      </c>
      <c r="P33" s="82" t="s">
        <v>11</v>
      </c>
      <c r="Q33" s="71" t="s">
        <v>108</v>
      </c>
      <c r="R33" s="39">
        <v>5</v>
      </c>
    </row>
    <row r="34" spans="1:18" ht="15" customHeight="1" x14ac:dyDescent="0.25">
      <c r="A34" s="75">
        <v>29</v>
      </c>
      <c r="B34" s="82" t="s">
        <v>285</v>
      </c>
      <c r="C34" s="118" t="s">
        <v>330</v>
      </c>
      <c r="D34" s="118" t="s">
        <v>330</v>
      </c>
      <c r="E34" s="107" t="str">
        <f t="shared" si="4"/>
        <v>Όχι</v>
      </c>
      <c r="F34" s="82">
        <v>6</v>
      </c>
      <c r="G34" s="82" t="s">
        <v>303</v>
      </c>
      <c r="H34" s="82" t="s">
        <v>326</v>
      </c>
      <c r="I34" s="82" t="s">
        <v>284</v>
      </c>
      <c r="J34" s="82">
        <v>6</v>
      </c>
      <c r="K34" s="82">
        <v>31</v>
      </c>
      <c r="L34" s="107" t="str">
        <f t="shared" si="5"/>
        <v>Όχι</v>
      </c>
      <c r="M34" s="40" t="s">
        <v>189</v>
      </c>
      <c r="N34" s="40">
        <v>6</v>
      </c>
      <c r="O34" s="82" t="s">
        <v>303</v>
      </c>
      <c r="P34" s="82" t="s">
        <v>326</v>
      </c>
      <c r="Q34" s="71" t="s">
        <v>109</v>
      </c>
      <c r="R34" s="39">
        <v>5</v>
      </c>
    </row>
    <row r="35" spans="1:18" ht="15" customHeight="1" x14ac:dyDescent="0.25">
      <c r="A35" s="75">
        <v>30</v>
      </c>
      <c r="B35" s="82" t="s">
        <v>277</v>
      </c>
      <c r="C35" s="118" t="s">
        <v>330</v>
      </c>
      <c r="D35" s="118" t="s">
        <v>330</v>
      </c>
      <c r="E35" s="107" t="str">
        <f t="shared" si="4"/>
        <v>Όχι</v>
      </c>
      <c r="F35" s="82">
        <v>7</v>
      </c>
      <c r="G35" s="82" t="s">
        <v>303</v>
      </c>
      <c r="H35" s="82" t="s">
        <v>326</v>
      </c>
      <c r="I35" s="82" t="s">
        <v>276</v>
      </c>
      <c r="J35" s="82">
        <v>6</v>
      </c>
      <c r="K35" s="82">
        <v>32</v>
      </c>
      <c r="L35" s="107" t="str">
        <f t="shared" si="5"/>
        <v>Όχι</v>
      </c>
      <c r="M35" s="40" t="s">
        <v>176</v>
      </c>
      <c r="N35" s="40">
        <v>6</v>
      </c>
      <c r="O35" s="82" t="s">
        <v>303</v>
      </c>
      <c r="P35" s="82" t="s">
        <v>11</v>
      </c>
      <c r="Q35" s="71" t="s">
        <v>110</v>
      </c>
      <c r="R35" s="39">
        <v>6</v>
      </c>
    </row>
    <row r="36" spans="1:18" ht="15" customHeight="1" x14ac:dyDescent="0.25">
      <c r="A36" s="75">
        <v>31</v>
      </c>
      <c r="B36" s="82" t="s">
        <v>301</v>
      </c>
      <c r="C36" s="118" t="s">
        <v>330</v>
      </c>
      <c r="D36" s="118" t="s">
        <v>330</v>
      </c>
      <c r="E36" s="107" t="str">
        <f t="shared" si="4"/>
        <v>Όχι</v>
      </c>
      <c r="F36" s="82">
        <v>6</v>
      </c>
      <c r="G36" s="82" t="s">
        <v>303</v>
      </c>
      <c r="H36" s="82" t="s">
        <v>326</v>
      </c>
      <c r="I36" s="71" t="s">
        <v>111</v>
      </c>
      <c r="J36" s="82">
        <v>4</v>
      </c>
      <c r="K36" s="82">
        <v>33</v>
      </c>
      <c r="L36" s="107" t="str">
        <f t="shared" si="5"/>
        <v>Όχι</v>
      </c>
      <c r="M36" s="40" t="s">
        <v>167</v>
      </c>
      <c r="N36" s="40">
        <v>6</v>
      </c>
      <c r="O36" s="82" t="s">
        <v>303</v>
      </c>
      <c r="P36" s="82" t="s">
        <v>326</v>
      </c>
      <c r="Q36" s="71" t="s">
        <v>111</v>
      </c>
      <c r="R36" s="39">
        <v>5</v>
      </c>
    </row>
    <row r="37" spans="1:18" ht="15" customHeight="1" x14ac:dyDescent="0.25">
      <c r="A37" s="75"/>
      <c r="B37" s="82"/>
      <c r="C37" s="119"/>
      <c r="D37" s="119"/>
      <c r="E37" s="117"/>
      <c r="F37" s="96"/>
      <c r="G37" s="96"/>
      <c r="H37" s="96"/>
      <c r="I37" s="96"/>
      <c r="J37" s="96"/>
      <c r="K37" s="96">
        <v>34</v>
      </c>
      <c r="L37" s="107" t="str">
        <f>IF(P37="Θ",IF(C37="Ναι","Ναι","Όχι"),IF(AND(C37="Ναι",D37="Ναι"),"Ναι","Όχι"))</f>
        <v>Όχι</v>
      </c>
      <c r="M37" s="97" t="s">
        <v>172</v>
      </c>
      <c r="N37" s="97">
        <v>6</v>
      </c>
      <c r="O37" s="96" t="s">
        <v>303</v>
      </c>
      <c r="P37" s="96" t="s">
        <v>326</v>
      </c>
      <c r="Q37" s="102" t="s">
        <v>112</v>
      </c>
      <c r="R37" s="101">
        <v>5</v>
      </c>
    </row>
    <row r="38" spans="1:18" ht="15" customHeight="1" x14ac:dyDescent="0.25">
      <c r="A38" s="75">
        <v>32</v>
      </c>
      <c r="B38" s="82" t="s">
        <v>273</v>
      </c>
      <c r="C38" s="118" t="s">
        <v>330</v>
      </c>
      <c r="D38" s="119"/>
      <c r="E38" s="107" t="str">
        <f t="shared" ref="E38:E42" si="6">IF(H38="Θ",IF(C38="Ναι","Ναι","Όχι"),IF(AND(C38="Ναι",D38="Ναι"),"Ναι","Όχι"))</f>
        <v>Όχι</v>
      </c>
      <c r="F38" s="82">
        <v>7</v>
      </c>
      <c r="G38" s="82" t="s">
        <v>16</v>
      </c>
      <c r="H38" s="82" t="s">
        <v>11</v>
      </c>
      <c r="I38" s="82" t="s">
        <v>272</v>
      </c>
      <c r="J38" s="82">
        <v>4</v>
      </c>
      <c r="K38" s="82">
        <v>35</v>
      </c>
      <c r="L38" s="107" t="str">
        <f t="shared" ref="L38:L42" si="7">IF(P38="Θ",IF(C38="Ναι","Ναι","Όχι"),IF(AND(C38="Ναι",D38="Ναι"),"Ναι","Όχι"))</f>
        <v>Όχι</v>
      </c>
      <c r="M38" s="40" t="s">
        <v>191</v>
      </c>
      <c r="N38" s="40">
        <v>6</v>
      </c>
      <c r="O38" s="82" t="s">
        <v>16</v>
      </c>
      <c r="P38" s="82" t="s">
        <v>11</v>
      </c>
      <c r="Q38" s="71" t="s">
        <v>113</v>
      </c>
      <c r="R38" s="39">
        <v>4</v>
      </c>
    </row>
    <row r="39" spans="1:18" ht="15" customHeight="1" x14ac:dyDescent="0.25">
      <c r="A39" s="75">
        <v>33</v>
      </c>
      <c r="B39" s="82" t="s">
        <v>275</v>
      </c>
      <c r="C39" s="118" t="s">
        <v>330</v>
      </c>
      <c r="D39" s="119"/>
      <c r="E39" s="107" t="str">
        <f t="shared" si="6"/>
        <v>Όχι</v>
      </c>
      <c r="F39" s="82">
        <v>7</v>
      </c>
      <c r="G39" s="82" t="s">
        <v>16</v>
      </c>
      <c r="H39" s="82" t="s">
        <v>11</v>
      </c>
      <c r="I39" s="82" t="s">
        <v>274</v>
      </c>
      <c r="J39" s="82">
        <v>4</v>
      </c>
      <c r="K39" s="82">
        <v>36</v>
      </c>
      <c r="L39" s="107" t="str">
        <f t="shared" si="7"/>
        <v>Όχι</v>
      </c>
      <c r="M39" s="40" t="s">
        <v>190</v>
      </c>
      <c r="N39" s="40">
        <v>6</v>
      </c>
      <c r="O39" s="82" t="s">
        <v>16</v>
      </c>
      <c r="P39" s="82" t="s">
        <v>11</v>
      </c>
      <c r="Q39" s="71" t="s">
        <v>114</v>
      </c>
      <c r="R39" s="39">
        <v>4</v>
      </c>
    </row>
    <row r="40" spans="1:18" ht="15" customHeight="1" x14ac:dyDescent="0.25">
      <c r="A40" s="75">
        <v>34</v>
      </c>
      <c r="B40" s="83" t="s">
        <v>271</v>
      </c>
      <c r="C40" s="118" t="s">
        <v>330</v>
      </c>
      <c r="D40" s="118" t="s">
        <v>330</v>
      </c>
      <c r="E40" s="107" t="str">
        <f t="shared" si="6"/>
        <v>Όχι</v>
      </c>
      <c r="F40" s="83">
        <v>7</v>
      </c>
      <c r="G40" s="83" t="s">
        <v>16</v>
      </c>
      <c r="H40" s="83" t="s">
        <v>326</v>
      </c>
      <c r="I40" s="83" t="s">
        <v>270</v>
      </c>
      <c r="J40" s="83">
        <v>4</v>
      </c>
      <c r="K40" s="83">
        <v>37</v>
      </c>
      <c r="L40" s="107" t="str">
        <f t="shared" si="7"/>
        <v>Όχι</v>
      </c>
      <c r="M40" s="84" t="s">
        <v>192</v>
      </c>
      <c r="N40" s="84">
        <v>7</v>
      </c>
      <c r="O40" s="83" t="s">
        <v>303</v>
      </c>
      <c r="P40" s="83" t="s">
        <v>326</v>
      </c>
      <c r="Q40" s="85" t="s">
        <v>115</v>
      </c>
      <c r="R40" s="45">
        <v>6</v>
      </c>
    </row>
    <row r="41" spans="1:18" ht="15" customHeight="1" x14ac:dyDescent="0.25">
      <c r="A41" s="75">
        <v>35</v>
      </c>
      <c r="B41" s="83" t="s">
        <v>263</v>
      </c>
      <c r="C41" s="118" t="s">
        <v>330</v>
      </c>
      <c r="D41" s="118" t="s">
        <v>330</v>
      </c>
      <c r="E41" s="107" t="str">
        <f t="shared" si="6"/>
        <v>Όχι</v>
      </c>
      <c r="F41" s="83">
        <v>7</v>
      </c>
      <c r="G41" s="83" t="s">
        <v>303</v>
      </c>
      <c r="H41" s="83" t="s">
        <v>326</v>
      </c>
      <c r="I41" s="83" t="s">
        <v>262</v>
      </c>
      <c r="J41" s="83">
        <v>6</v>
      </c>
      <c r="K41" s="83">
        <v>38</v>
      </c>
      <c r="L41" s="107" t="str">
        <f t="shared" si="7"/>
        <v>Όχι</v>
      </c>
      <c r="M41" s="84" t="s">
        <v>184</v>
      </c>
      <c r="N41" s="84">
        <v>7</v>
      </c>
      <c r="O41" s="83" t="s">
        <v>303</v>
      </c>
      <c r="P41" s="83" t="s">
        <v>326</v>
      </c>
      <c r="Q41" s="85" t="s">
        <v>116</v>
      </c>
      <c r="R41" s="45">
        <v>7</v>
      </c>
    </row>
    <row r="42" spans="1:18" ht="15" customHeight="1" x14ac:dyDescent="0.25">
      <c r="A42" s="75">
        <v>36</v>
      </c>
      <c r="B42" s="83" t="s">
        <v>265</v>
      </c>
      <c r="C42" s="118" t="s">
        <v>330</v>
      </c>
      <c r="D42" s="119"/>
      <c r="E42" s="107" t="str">
        <f t="shared" si="6"/>
        <v>Όχι</v>
      </c>
      <c r="F42" s="83">
        <v>7</v>
      </c>
      <c r="G42" s="83" t="s">
        <v>303</v>
      </c>
      <c r="H42" s="83" t="s">
        <v>11</v>
      </c>
      <c r="I42" s="83" t="s">
        <v>264</v>
      </c>
      <c r="J42" s="83">
        <v>6</v>
      </c>
      <c r="K42" s="83">
        <v>39</v>
      </c>
      <c r="L42" s="107" t="str">
        <f t="shared" si="7"/>
        <v>Όχι</v>
      </c>
      <c r="M42" s="84" t="s">
        <v>163</v>
      </c>
      <c r="N42" s="84">
        <v>7</v>
      </c>
      <c r="O42" s="83" t="s">
        <v>303</v>
      </c>
      <c r="P42" s="83" t="s">
        <v>11</v>
      </c>
      <c r="Q42" s="85" t="s">
        <v>117</v>
      </c>
      <c r="R42" s="45">
        <v>5</v>
      </c>
    </row>
    <row r="43" spans="1:18" ht="15" customHeight="1" x14ac:dyDescent="0.25">
      <c r="A43" s="75"/>
      <c r="B43" s="83"/>
      <c r="C43" s="119"/>
      <c r="D43" s="119"/>
      <c r="E43" s="117"/>
      <c r="F43" s="96"/>
      <c r="G43" s="96"/>
      <c r="H43" s="96"/>
      <c r="I43" s="96"/>
      <c r="J43" s="96"/>
      <c r="K43" s="96">
        <v>40</v>
      </c>
      <c r="L43" s="107" t="str">
        <f>IF(P43="Θ",IF(C43="Ναι","Ναι","Όχι"),IF(AND(C43="Ναι",D43="Ναι"),"Ναι","Όχι"))</f>
        <v>Όχι</v>
      </c>
      <c r="M43" s="97" t="s">
        <v>193</v>
      </c>
      <c r="N43" s="97">
        <v>7</v>
      </c>
      <c r="O43" s="96" t="s">
        <v>303</v>
      </c>
      <c r="P43" s="96" t="s">
        <v>11</v>
      </c>
      <c r="Q43" s="98" t="s">
        <v>118</v>
      </c>
      <c r="R43" s="101">
        <v>4</v>
      </c>
    </row>
    <row r="44" spans="1:18" ht="15" customHeight="1" x14ac:dyDescent="0.25">
      <c r="A44" s="75">
        <v>37</v>
      </c>
      <c r="B44" s="83" t="s">
        <v>281</v>
      </c>
      <c r="C44" s="118" t="s">
        <v>330</v>
      </c>
      <c r="D44" s="119"/>
      <c r="E44" s="107" t="str">
        <f t="shared" ref="E44:E45" si="8">IF(H44="Θ",IF(C44="Ναι","Ναι","Όχι"),IF(AND(C44="Ναι",D44="Ναι"),"Ναι","Όχι"))</f>
        <v>Όχι</v>
      </c>
      <c r="F44" s="83">
        <v>2</v>
      </c>
      <c r="G44" s="83" t="s">
        <v>303</v>
      </c>
      <c r="H44" s="83" t="s">
        <v>11</v>
      </c>
      <c r="I44" s="83" t="s">
        <v>280</v>
      </c>
      <c r="J44" s="83">
        <v>6</v>
      </c>
      <c r="K44" s="83">
        <v>41</v>
      </c>
      <c r="L44" s="107" t="str">
        <f t="shared" ref="L44:L52" si="9">IF(P44="Θ",IF(C44="Ναι","Ναι","Όχι"),IF(AND(C44="Ναι",D44="Ναι"),"Ναι","Όχι"))</f>
        <v>Όχι</v>
      </c>
      <c r="M44" s="84" t="s">
        <v>194</v>
      </c>
      <c r="N44" s="84">
        <v>7</v>
      </c>
      <c r="O44" s="83" t="s">
        <v>16</v>
      </c>
      <c r="P44" s="83" t="s">
        <v>11</v>
      </c>
      <c r="Q44" s="85" t="s">
        <v>119</v>
      </c>
      <c r="R44" s="45">
        <v>4</v>
      </c>
    </row>
    <row r="45" spans="1:18" ht="15" customHeight="1" x14ac:dyDescent="0.25">
      <c r="A45" s="75">
        <v>38</v>
      </c>
      <c r="B45" s="83" t="s">
        <v>290</v>
      </c>
      <c r="C45" s="118" t="s">
        <v>330</v>
      </c>
      <c r="D45" s="118" t="s">
        <v>330</v>
      </c>
      <c r="E45" s="107" t="str">
        <f t="shared" si="8"/>
        <v>Όχι</v>
      </c>
      <c r="F45" s="83">
        <v>2</v>
      </c>
      <c r="G45" s="83" t="s">
        <v>303</v>
      </c>
      <c r="H45" s="83" t="s">
        <v>326</v>
      </c>
      <c r="I45" s="83" t="s">
        <v>289</v>
      </c>
      <c r="J45" s="83">
        <v>6</v>
      </c>
      <c r="K45" s="83">
        <v>42</v>
      </c>
      <c r="L45" s="107" t="str">
        <f t="shared" si="9"/>
        <v>Όχι</v>
      </c>
      <c r="M45" s="84" t="s">
        <v>195</v>
      </c>
      <c r="N45" s="84">
        <v>7</v>
      </c>
      <c r="O45" s="83" t="s">
        <v>16</v>
      </c>
      <c r="P45" s="83" t="s">
        <v>11</v>
      </c>
      <c r="Q45" s="85" t="s">
        <v>120</v>
      </c>
      <c r="R45" s="45">
        <v>4</v>
      </c>
    </row>
    <row r="46" spans="1:18" ht="15" customHeight="1" x14ac:dyDescent="0.25">
      <c r="A46" s="75"/>
      <c r="B46" s="83"/>
      <c r="C46" s="120"/>
      <c r="D46" s="120"/>
      <c r="E46" s="83"/>
      <c r="F46" s="83"/>
      <c r="G46" s="83"/>
      <c r="H46" s="83"/>
      <c r="I46" s="83"/>
      <c r="J46" s="83"/>
      <c r="K46" s="83">
        <v>43</v>
      </c>
      <c r="L46" s="107" t="str">
        <f>IF(P46="Θ",IF(C52="Ναι","Ναι","Όχι"),IF(AND(C52="Ναι",D52="Ναι"),"Ναι","Όχι"))</f>
        <v>Όχι</v>
      </c>
      <c r="M46" s="84"/>
      <c r="N46" s="95">
        <v>7</v>
      </c>
      <c r="O46" s="84" t="s">
        <v>303</v>
      </c>
      <c r="P46" s="84" t="s">
        <v>11</v>
      </c>
      <c r="Q46" s="88" t="s">
        <v>121</v>
      </c>
      <c r="R46" s="50">
        <v>4</v>
      </c>
    </row>
    <row r="47" spans="1:18" ht="15" customHeight="1" x14ac:dyDescent="0.25">
      <c r="A47" s="75">
        <v>39</v>
      </c>
      <c r="B47" s="86" t="s">
        <v>267</v>
      </c>
      <c r="C47" s="118" t="s">
        <v>330</v>
      </c>
      <c r="D47" s="118" t="s">
        <v>330</v>
      </c>
      <c r="E47" s="107" t="str">
        <f t="shared" ref="E47:E52" si="10">IF(H47="Θ",IF(C47="Ναι","Ναι","Όχι"),IF(AND(C47="Ναι",D47="Ναι"),"Ναι","Όχι"))</f>
        <v>Όχι</v>
      </c>
      <c r="F47" s="86">
        <v>7</v>
      </c>
      <c r="G47" s="86" t="s">
        <v>303</v>
      </c>
      <c r="H47" s="86" t="s">
        <v>326</v>
      </c>
      <c r="I47" s="86" t="s">
        <v>266</v>
      </c>
      <c r="J47" s="86">
        <v>4</v>
      </c>
      <c r="K47" s="86">
        <v>44</v>
      </c>
      <c r="L47" s="107" t="str">
        <f t="shared" si="9"/>
        <v>Όχι</v>
      </c>
      <c r="M47" s="16" t="s">
        <v>137</v>
      </c>
      <c r="N47" s="16">
        <v>8</v>
      </c>
      <c r="O47" s="16" t="s">
        <v>303</v>
      </c>
      <c r="P47" s="16" t="s">
        <v>11</v>
      </c>
      <c r="Q47" s="67" t="s">
        <v>122</v>
      </c>
      <c r="R47" s="50">
        <v>6</v>
      </c>
    </row>
    <row r="48" spans="1:18" ht="15" customHeight="1" x14ac:dyDescent="0.25">
      <c r="A48" s="75">
        <v>40</v>
      </c>
      <c r="B48" s="86" t="s">
        <v>288</v>
      </c>
      <c r="C48" s="118" t="s">
        <v>330</v>
      </c>
      <c r="D48" s="119"/>
      <c r="E48" s="107" t="str">
        <f t="shared" si="10"/>
        <v>Όχι</v>
      </c>
      <c r="F48" s="86">
        <v>6</v>
      </c>
      <c r="G48" s="86" t="s">
        <v>303</v>
      </c>
      <c r="H48" s="86" t="s">
        <v>11</v>
      </c>
      <c r="I48" s="86" t="s">
        <v>287</v>
      </c>
      <c r="J48" s="86">
        <v>4</v>
      </c>
      <c r="K48" s="86">
        <v>45</v>
      </c>
      <c r="L48" s="107" t="str">
        <f t="shared" si="9"/>
        <v>Όχι</v>
      </c>
      <c r="M48" s="16" t="s">
        <v>151</v>
      </c>
      <c r="N48" s="16">
        <v>8</v>
      </c>
      <c r="O48" s="16" t="s">
        <v>303</v>
      </c>
      <c r="P48" s="16" t="s">
        <v>11</v>
      </c>
      <c r="Q48" s="67" t="s">
        <v>123</v>
      </c>
      <c r="R48" s="50">
        <v>6</v>
      </c>
    </row>
    <row r="49" spans="1:18" ht="15" customHeight="1" x14ac:dyDescent="0.25">
      <c r="A49" s="75">
        <v>41</v>
      </c>
      <c r="B49" s="86" t="s">
        <v>269</v>
      </c>
      <c r="C49" s="118" t="s">
        <v>330</v>
      </c>
      <c r="D49" s="118" t="s">
        <v>330</v>
      </c>
      <c r="E49" s="107" t="str">
        <f t="shared" si="10"/>
        <v>Όχι</v>
      </c>
      <c r="F49" s="86">
        <v>7</v>
      </c>
      <c r="G49" s="86" t="s">
        <v>16</v>
      </c>
      <c r="H49" s="86" t="s">
        <v>326</v>
      </c>
      <c r="I49" s="86" t="s">
        <v>268</v>
      </c>
      <c r="J49" s="86">
        <v>4</v>
      </c>
      <c r="K49" s="86">
        <v>46</v>
      </c>
      <c r="L49" s="107" t="str">
        <f t="shared" si="9"/>
        <v>Όχι</v>
      </c>
      <c r="M49" s="16" t="s">
        <v>182</v>
      </c>
      <c r="N49" s="16">
        <v>8</v>
      </c>
      <c r="O49" s="16" t="s">
        <v>16</v>
      </c>
      <c r="P49" s="16" t="s">
        <v>11</v>
      </c>
      <c r="Q49" s="67" t="s">
        <v>125</v>
      </c>
      <c r="R49" s="50">
        <v>5</v>
      </c>
    </row>
    <row r="50" spans="1:18" ht="15" customHeight="1" x14ac:dyDescent="0.25">
      <c r="A50" s="75">
        <v>42</v>
      </c>
      <c r="B50" s="86" t="s">
        <v>244</v>
      </c>
      <c r="C50" s="118" t="s">
        <v>330</v>
      </c>
      <c r="D50" s="119"/>
      <c r="E50" s="107" t="str">
        <f t="shared" si="10"/>
        <v>Όχι</v>
      </c>
      <c r="F50" s="86">
        <v>5</v>
      </c>
      <c r="G50" s="86" t="s">
        <v>303</v>
      </c>
      <c r="H50" s="86" t="s">
        <v>11</v>
      </c>
      <c r="I50" s="86" t="s">
        <v>245</v>
      </c>
      <c r="J50" s="86">
        <v>4</v>
      </c>
      <c r="K50" s="86">
        <v>47</v>
      </c>
      <c r="L50" s="107" t="str">
        <f t="shared" si="9"/>
        <v>Όχι</v>
      </c>
      <c r="M50" s="67" t="s">
        <v>180</v>
      </c>
      <c r="N50" s="67">
        <v>8</v>
      </c>
      <c r="O50" s="67" t="s">
        <v>16</v>
      </c>
      <c r="P50" s="67" t="s">
        <v>11</v>
      </c>
      <c r="Q50" s="67" t="s">
        <v>126</v>
      </c>
      <c r="R50" s="50">
        <v>5</v>
      </c>
    </row>
    <row r="51" spans="1:18" ht="15" customHeight="1" x14ac:dyDescent="0.25">
      <c r="A51" s="75">
        <v>43</v>
      </c>
      <c r="B51" s="16" t="s">
        <v>128</v>
      </c>
      <c r="C51" s="118" t="s">
        <v>330</v>
      </c>
      <c r="D51" s="119"/>
      <c r="E51" s="107" t="str">
        <f t="shared" si="10"/>
        <v>Όχι</v>
      </c>
      <c r="F51" s="16">
        <v>8</v>
      </c>
      <c r="G51" s="16" t="s">
        <v>303</v>
      </c>
      <c r="H51" s="16" t="s">
        <v>11</v>
      </c>
      <c r="I51" s="86" t="s">
        <v>127</v>
      </c>
      <c r="J51" s="86">
        <v>10</v>
      </c>
      <c r="K51" s="86">
        <v>48</v>
      </c>
      <c r="L51" s="107" t="str">
        <f t="shared" si="9"/>
        <v>Όχι</v>
      </c>
      <c r="M51" s="16" t="s">
        <v>128</v>
      </c>
      <c r="N51" s="16">
        <v>8</v>
      </c>
      <c r="O51" s="16" t="s">
        <v>16</v>
      </c>
      <c r="P51" s="16" t="s">
        <v>11</v>
      </c>
      <c r="Q51" s="89" t="s">
        <v>127</v>
      </c>
      <c r="R51" s="50">
        <v>10</v>
      </c>
    </row>
    <row r="52" spans="1:18" ht="15" customHeight="1" x14ac:dyDescent="0.25">
      <c r="A52" s="75">
        <v>44</v>
      </c>
      <c r="B52" s="83" t="s">
        <v>129</v>
      </c>
      <c r="C52" s="118" t="s">
        <v>330</v>
      </c>
      <c r="D52" s="119"/>
      <c r="E52" s="107" t="str">
        <f t="shared" si="10"/>
        <v>Όχι</v>
      </c>
      <c r="F52" s="83">
        <v>8</v>
      </c>
      <c r="G52" s="83" t="s">
        <v>303</v>
      </c>
      <c r="H52" s="83" t="s">
        <v>11</v>
      </c>
      <c r="I52" s="83" t="s">
        <v>121</v>
      </c>
      <c r="J52" s="83">
        <v>20</v>
      </c>
      <c r="K52" s="115"/>
      <c r="L52" s="107" t="str">
        <f t="shared" si="9"/>
        <v>Όχι</v>
      </c>
      <c r="M52" s="112" t="s">
        <v>129</v>
      </c>
      <c r="N52" s="95">
        <v>8</v>
      </c>
      <c r="O52" s="84" t="s">
        <v>303</v>
      </c>
      <c r="P52" s="84" t="s">
        <v>11</v>
      </c>
      <c r="Q52" s="88" t="s">
        <v>121</v>
      </c>
      <c r="R52" s="50">
        <v>8</v>
      </c>
    </row>
    <row r="53" spans="1:18" ht="15" customHeight="1" x14ac:dyDescent="0.25">
      <c r="A53" s="91"/>
      <c r="B53" s="91"/>
      <c r="C53" s="121"/>
      <c r="D53" s="121"/>
      <c r="E53" s="91"/>
      <c r="F53" s="91"/>
      <c r="G53" s="91"/>
      <c r="H53" s="91"/>
      <c r="I53" s="91"/>
      <c r="J53" s="91"/>
      <c r="K53" s="104"/>
      <c r="L53" s="104"/>
    </row>
    <row r="54" spans="1:18" ht="15" customHeight="1" x14ac:dyDescent="0.25">
      <c r="A54" s="91"/>
      <c r="B54" s="91"/>
      <c r="C54" s="121"/>
      <c r="D54" s="121"/>
      <c r="E54" s="91"/>
      <c r="F54" s="91"/>
      <c r="G54" s="91"/>
      <c r="H54" s="91"/>
      <c r="I54" s="103" t="s">
        <v>313</v>
      </c>
      <c r="J54" s="92"/>
      <c r="K54" s="116"/>
      <c r="L54" s="116"/>
    </row>
    <row r="55" spans="1:18" ht="15" customHeight="1" x14ac:dyDescent="0.25">
      <c r="A55" s="75">
        <v>45</v>
      </c>
      <c r="B55" s="91"/>
      <c r="C55" s="118" t="s">
        <v>330</v>
      </c>
      <c r="D55" s="119"/>
      <c r="E55" s="107" t="str">
        <f>IF(H55="Θ",IF(C55="Ναι","Ναι","Όχι"),IF(AND(C55="Ναι",D55="Ναι"),"Ναι","Όχι"))</f>
        <v>Όχι</v>
      </c>
      <c r="F55" s="93">
        <v>4</v>
      </c>
      <c r="G55" s="93" t="s">
        <v>303</v>
      </c>
      <c r="H55" s="93" t="s">
        <v>11</v>
      </c>
      <c r="I55" s="93" t="s">
        <v>298</v>
      </c>
      <c r="J55" s="93">
        <v>4</v>
      </c>
      <c r="K55" s="105"/>
      <c r="L55" s="105"/>
    </row>
    <row r="56" spans="1:18" ht="15" customHeight="1" x14ac:dyDescent="0.25">
      <c r="A56" s="75">
        <v>46</v>
      </c>
      <c r="B56" s="91"/>
      <c r="C56" s="118" t="s">
        <v>330</v>
      </c>
      <c r="D56" s="119"/>
      <c r="E56" s="107" t="str">
        <f>IF(H56="Θ",IF(C56="Ναι","Ναι","Όχι"),IF(AND(C56="Ναι",D56="Ναι"),"Ναι","Όχι"))</f>
        <v>Όχι</v>
      </c>
      <c r="F56" s="93">
        <v>2</v>
      </c>
      <c r="G56" s="93" t="s">
        <v>303</v>
      </c>
      <c r="H56" s="93" t="s">
        <v>11</v>
      </c>
      <c r="I56" s="93" t="s">
        <v>299</v>
      </c>
      <c r="J56" s="93">
        <v>4</v>
      </c>
      <c r="K56" s="105"/>
      <c r="L56" s="105"/>
    </row>
    <row r="57" spans="1:18" ht="15" customHeight="1" x14ac:dyDescent="0.25">
      <c r="B57" s="104"/>
      <c r="C57" s="105"/>
      <c r="D57" s="105"/>
      <c r="E57" s="105"/>
      <c r="F57" s="113"/>
      <c r="G57" s="114"/>
      <c r="H57" s="105"/>
      <c r="I57" s="105"/>
      <c r="J57" s="105"/>
      <c r="K57" s="105"/>
      <c r="L57" s="105"/>
    </row>
    <row r="58" spans="1:18" ht="15" customHeight="1" x14ac:dyDescent="0.25">
      <c r="B58" s="104"/>
      <c r="C58" s="105"/>
      <c r="D58" s="105"/>
      <c r="E58" s="105"/>
      <c r="F58" s="132" t="s">
        <v>315</v>
      </c>
      <c r="G58" s="133"/>
      <c r="H58" s="1"/>
      <c r="I58" s="125" t="s">
        <v>322</v>
      </c>
      <c r="J58" s="105"/>
      <c r="K58" s="105"/>
      <c r="L58" s="105"/>
      <c r="N58" s="132" t="s">
        <v>315</v>
      </c>
      <c r="O58" s="133"/>
      <c r="Q58" s="106" t="s">
        <v>321</v>
      </c>
    </row>
    <row r="59" spans="1:18" ht="15" customHeight="1" x14ac:dyDescent="0.25">
      <c r="F59" s="131" t="s">
        <v>314</v>
      </c>
      <c r="G59" s="131"/>
      <c r="H59" s="1"/>
      <c r="I59" s="125"/>
      <c r="N59" s="131" t="s">
        <v>316</v>
      </c>
      <c r="O59" s="131"/>
      <c r="Q59" s="92"/>
    </row>
    <row r="60" spans="1:18" ht="15" customHeight="1" x14ac:dyDescent="0.25">
      <c r="F60" s="92" t="s">
        <v>304</v>
      </c>
      <c r="G60" s="92">
        <f>SUMIFS(J$4:J$56,E$4:E$56,"Ναι",F$4:F$56,1)</f>
        <v>0</v>
      </c>
      <c r="H60" s="1"/>
      <c r="N60" s="92" t="s">
        <v>304</v>
      </c>
      <c r="O60" s="92">
        <f>SUMIFS(R$4:R$52,L$4:L$52,"Ναι",N$4:N$52,1)</f>
        <v>0</v>
      </c>
      <c r="Q60" s="106" t="s">
        <v>317</v>
      </c>
    </row>
    <row r="61" spans="1:18" ht="15" customHeight="1" x14ac:dyDescent="0.25">
      <c r="F61" s="92" t="s">
        <v>305</v>
      </c>
      <c r="G61" s="92">
        <f>SUMIFS(J$4:J$56,E$4:E$56,"Ναι",F$4:F$56,2)</f>
        <v>0</v>
      </c>
      <c r="H61" s="1"/>
      <c r="N61" s="92" t="s">
        <v>305</v>
      </c>
      <c r="O61" s="92">
        <f>SUMIFS(R$4:R$52,L$4:L$52,"Ναι",N$4:N$52,2)</f>
        <v>0</v>
      </c>
      <c r="Q61" s="91"/>
    </row>
    <row r="62" spans="1:18" ht="15" customHeight="1" x14ac:dyDescent="0.25">
      <c r="F62" s="92" t="s">
        <v>306</v>
      </c>
      <c r="G62" s="92">
        <f>SUMIFS(J$4:J$56,E$4:E$56,"Ναι",F$4:F$56,3)</f>
        <v>0</v>
      </c>
      <c r="H62" s="1"/>
      <c r="N62" s="92" t="s">
        <v>306</v>
      </c>
      <c r="O62" s="92">
        <f>SUMIFS(R$4:R$52,L$4:L$52,"Ναι",N$4:N$52,3)</f>
        <v>0</v>
      </c>
      <c r="Q62" s="106" t="s">
        <v>318</v>
      </c>
    </row>
    <row r="63" spans="1:18" ht="15" customHeight="1" x14ac:dyDescent="0.25">
      <c r="F63" s="92" t="s">
        <v>307</v>
      </c>
      <c r="G63" s="92">
        <f>SUMIFS(J$4:J$56,E$4:E$56,"Ναι",F$4:F$56,4)</f>
        <v>0</v>
      </c>
      <c r="H63" s="1"/>
      <c r="N63" s="92" t="s">
        <v>307</v>
      </c>
      <c r="O63" s="92">
        <f>SUMIFS(R$4:R$52,L$4:L$52,"Ναι",N$4:N$52,4)</f>
        <v>0</v>
      </c>
      <c r="Q63" s="92"/>
    </row>
    <row r="64" spans="1:18" ht="15" customHeight="1" x14ac:dyDescent="0.25">
      <c r="F64" s="92" t="s">
        <v>308</v>
      </c>
      <c r="G64" s="92">
        <f>SUMIFS(J$4:J$56,E$4:E$56,"Ναι",F$4:F$56,5)</f>
        <v>0</v>
      </c>
      <c r="H64" s="1"/>
      <c r="N64" s="92" t="s">
        <v>308</v>
      </c>
      <c r="O64" s="92">
        <f>SUMIFS(R$4:R$52,L$4:L$52,"Ναι",N$4:N$52,5)</f>
        <v>0</v>
      </c>
      <c r="Q64" s="92"/>
    </row>
    <row r="65" spans="6:17" ht="15" customHeight="1" x14ac:dyDescent="0.25">
      <c r="F65" s="92" t="s">
        <v>309</v>
      </c>
      <c r="G65" s="92">
        <f>SUMIFS(J$4:J$56,E$4:E$56,"Ναι",F$4:F$56,6)</f>
        <v>0</v>
      </c>
      <c r="H65" s="1"/>
      <c r="N65" s="92" t="s">
        <v>309</v>
      </c>
      <c r="O65" s="92">
        <f>SUMIFS(R$4:R$52,L$4:L$52,"Ναι",N$4:N$52,6)</f>
        <v>0</v>
      </c>
      <c r="Q65" s="106" t="s">
        <v>319</v>
      </c>
    </row>
    <row r="66" spans="6:17" ht="15" customHeight="1" x14ac:dyDescent="0.25">
      <c r="F66" s="92" t="s">
        <v>310</v>
      </c>
      <c r="G66" s="92">
        <f>SUMIFS(J$4:J$56,E$4:E$56,"Ναι",F$4:F$56,7)</f>
        <v>0</v>
      </c>
      <c r="H66" s="1"/>
      <c r="N66" s="92" t="s">
        <v>310</v>
      </c>
      <c r="O66" s="92">
        <f>SUMIFS(R$4:R$52,L$4:L$52,"Ναι",N$4:N$52,7)</f>
        <v>0</v>
      </c>
      <c r="Q66" s="106" t="s">
        <v>320</v>
      </c>
    </row>
    <row r="67" spans="6:17" ht="15" customHeight="1" x14ac:dyDescent="0.25">
      <c r="F67" s="94" t="s">
        <v>311</v>
      </c>
      <c r="G67" s="92">
        <f>SUMIFS(J$4:J$56,E$4:E$56,"Ναι",F$4:F$56,8)</f>
        <v>0</v>
      </c>
      <c r="H67" s="1"/>
      <c r="N67" s="94" t="s">
        <v>311</v>
      </c>
      <c r="O67" s="92">
        <f>SUMIFS(R$4:R$52,L$4:L$52,"Ναι",N$4:N$52,8)</f>
        <v>0</v>
      </c>
      <c r="Q67" s="92"/>
    </row>
    <row r="69" spans="6:17" ht="30" x14ac:dyDescent="0.25">
      <c r="F69" s="108" t="s">
        <v>324</v>
      </c>
      <c r="G69" s="93">
        <f>SUM(G60:G67)</f>
        <v>0</v>
      </c>
      <c r="H69" s="1"/>
      <c r="I69" s="107" t="s">
        <v>323</v>
      </c>
      <c r="N69" s="108" t="s">
        <v>312</v>
      </c>
      <c r="O69" s="93">
        <f>SUM(O60:O67)</f>
        <v>0</v>
      </c>
    </row>
  </sheetData>
  <sheetProtection algorithmName="SHA-512" hashValue="nEv6NvEEgBTT3YM7nuSUN/fcwyd1WU4cxoydorAeGo66MWq1Jq24pImrSHetXh4HaYzbBWRdWARdwgsXDMFMhA==" saltValue="7LnR9KDfjzRh/FPxHhs0+A==" spinCount="100000" sheet="1" objects="1" scenarios="1"/>
  <autoFilter ref="A3:R52" xr:uid="{C9AE3239-6174-E249-A6D5-A43FD2389FFB}"/>
  <mergeCells count="8">
    <mergeCell ref="A1:R1"/>
    <mergeCell ref="I58:I59"/>
    <mergeCell ref="A2:J2"/>
    <mergeCell ref="K2:R2"/>
    <mergeCell ref="F59:G59"/>
    <mergeCell ref="F58:G58"/>
    <mergeCell ref="N58:O58"/>
    <mergeCell ref="N59:O59"/>
  </mergeCells>
  <conditionalFormatting sqref="G60:G67">
    <cfRule type="cellIs" dxfId="9" priority="16" operator="greaterThanOrEqual">
      <formula>30</formula>
    </cfRule>
    <cfRule type="cellIs" dxfId="8" priority="18" operator="lessThan">
      <formula>30</formula>
    </cfRule>
  </conditionalFormatting>
  <conditionalFormatting sqref="G69">
    <cfRule type="cellIs" dxfId="7" priority="14" operator="lessThan">
      <formula>240</formula>
    </cfRule>
    <cfRule type="cellIs" dxfId="6" priority="15" operator="greaterThanOrEqual">
      <formula>240</formula>
    </cfRule>
  </conditionalFormatting>
  <conditionalFormatting sqref="O60:O67">
    <cfRule type="cellIs" dxfId="5" priority="12" operator="greaterThanOrEqual">
      <formula>30</formula>
    </cfRule>
    <cfRule type="cellIs" dxfId="4" priority="13" operator="lessThan">
      <formula>30</formula>
    </cfRule>
  </conditionalFormatting>
  <conditionalFormatting sqref="O69">
    <cfRule type="cellIs" dxfId="3" priority="10" operator="lessThan">
      <formula>240</formula>
    </cfRule>
    <cfRule type="cellIs" dxfId="2" priority="11" operator="greaterThanOrEqual">
      <formula>240</formula>
    </cfRule>
  </conditionalFormatting>
  <conditionalFormatting sqref="L4">
    <cfRule type="cellIs" dxfId="1" priority="9" operator="equal">
      <formula>"Ναι"</formula>
    </cfRule>
  </conditionalFormatting>
  <conditionalFormatting sqref="L5:L52">
    <cfRule type="cellIs" dxfId="0" priority="1" operator="equal">
      <formula>"Ναι"</formula>
    </cfRule>
  </conditionalFormatting>
  <dataValidations disablePrompts="1" count="1">
    <dataValidation type="list" allowBlank="1" showInputMessage="1" showErrorMessage="1" sqref="C44 D5:D6 C47:D47 C49:D49 C45:D45 D40:D41 D57:E58 C38:C42 C8:C9 D13:D14 D16:D17 C11:C17 C50:C52 D34:D36 C25:C36 D19:D22 C24:D24 C10:D10 C4:C6 D27:D29 C19:C23 C48 C55:C58" xr:uid="{F1CBEEE1-3DD1-B94F-918E-466D6CB5FA48}">
      <formula1>"Ναι,Όχι"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Π.Σ.</vt:lpstr>
      <vt:lpstr>Έλεγχος κατάστασης φοιτητή</vt:lpstr>
      <vt:lpstr>Π.Σ.!OLE_LINK1</vt:lpstr>
      <vt:lpstr>Π.Σ.!OLE_LINK6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evag</dc:creator>
  <cp:lastModifiedBy>Nikolaos Lazaridis</cp:lastModifiedBy>
  <dcterms:created xsi:type="dcterms:W3CDTF">2018-09-03T13:09:36Z</dcterms:created>
  <dcterms:modified xsi:type="dcterms:W3CDTF">2018-10-10T09:19:36Z</dcterms:modified>
</cp:coreProperties>
</file>